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always" codeName="ThisWorkbook" autoCompressPictures="0"/>
  <mc:AlternateContent xmlns:mc="http://schemas.openxmlformats.org/markup-compatibility/2006">
    <mc:Choice Requires="x15">
      <x15ac:absPath xmlns:x15ac="http://schemas.microsoft.com/office/spreadsheetml/2010/11/ac" url="C:\Users\sck\AppData\Local\Temp\avtfs\06e4294d-ba38-4aba-b524-18522559bb5e\"/>
    </mc:Choice>
  </mc:AlternateContent>
  <xr:revisionPtr revIDLastSave="0" documentId="13_ncr:1_{46BABF55-C9B7-432C-8490-52096042AB40}" xr6:coauthVersionLast="36" xr6:coauthVersionMax="36" xr10:uidLastSave="{00000000-0000-0000-0000-000000000000}"/>
  <bookViews>
    <workbookView xWindow="0" yWindow="0" windowWidth="19200" windowHeight="8835" tabRatio="884" xr2:uid="{00000000-000D-0000-FFFF-FFFF00000000}"/>
  </bookViews>
  <sheets>
    <sheet name="Quote Application form" sheetId="78" r:id="rId1"/>
    <sheet name="Opening a client file" sheetId="102" r:id="rId2"/>
    <sheet name="output data QSEe" sheetId="87" state="hidden" r:id="rId3"/>
    <sheet name="Tableau QSEEn" sheetId="79" state="hidden" r:id="rId4"/>
    <sheet name="EN 9100" sheetId="97" r:id="rId5"/>
    <sheet name="ISO 13485" sheetId="98" r:id="rId6"/>
    <sheet name="IRIS" sheetId="99" r:id="rId7"/>
    <sheet name="IATF" sheetId="100" r:id="rId8"/>
    <sheet name="ISO 19443" sheetId="101" r:id="rId9"/>
  </sheets>
  <definedNames>
    <definedName name="_xlnm.Print_Area" localSheetId="4">'EN 9100'!$A$1:$O$107</definedName>
    <definedName name="_xlnm.Print_Area" localSheetId="7">IATF!$A$1:$R$80</definedName>
    <definedName name="_xlnm.Print_Area" localSheetId="6">IRIS!$A$1:$M$107</definedName>
    <definedName name="_xlnm.Print_Area" localSheetId="5">'ISO 13485'!$A$1:$M$225</definedName>
    <definedName name="_xlnm.Print_Area" localSheetId="8">'ISO 19443'!$A$1:$P$131</definedName>
    <definedName name="_xlnm.Print_Area" localSheetId="1">'Opening a client file'!$A$1:$N$127</definedName>
    <definedName name="_xlnm.Print_Area" localSheetId="0">'Quote Application form'!$A$1:$R$264</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P163" i="87" l="1"/>
  <c r="AO163" i="87"/>
  <c r="AN163" i="87"/>
  <c r="AM163" i="87"/>
  <c r="AL163" i="87"/>
  <c r="AK163" i="87"/>
  <c r="AJ163" i="87"/>
  <c r="AI163" i="87"/>
  <c r="AH163" i="87"/>
  <c r="AG163" i="87"/>
  <c r="AF163" i="87"/>
  <c r="AP162" i="87"/>
  <c r="AO162" i="87"/>
  <c r="AN162" i="87"/>
  <c r="AM162" i="87"/>
  <c r="AL162" i="87"/>
  <c r="AK162" i="87"/>
  <c r="AJ162" i="87"/>
  <c r="AI162" i="87"/>
  <c r="AH162" i="87"/>
  <c r="AG162" i="87"/>
  <c r="AF162" i="87"/>
  <c r="AP161" i="87"/>
  <c r="AO161" i="87"/>
  <c r="AN161" i="87"/>
  <c r="AM161" i="87"/>
  <c r="AL161" i="87"/>
  <c r="AK161" i="87"/>
  <c r="AJ161" i="87"/>
  <c r="AI161" i="87"/>
  <c r="AH161" i="87"/>
  <c r="AG161" i="87"/>
  <c r="AF161" i="87"/>
  <c r="AP160" i="87"/>
  <c r="AO160" i="87"/>
  <c r="AN160" i="87"/>
  <c r="AM160" i="87"/>
  <c r="AL160" i="87"/>
  <c r="AK160" i="87"/>
  <c r="AJ160" i="87"/>
  <c r="AI160" i="87"/>
  <c r="AH160" i="87"/>
  <c r="AG160" i="87"/>
  <c r="AF160" i="87"/>
  <c r="AP159" i="87"/>
  <c r="AO159" i="87"/>
  <c r="AN159" i="87"/>
  <c r="AM159" i="87"/>
  <c r="AL159" i="87"/>
  <c r="AK159" i="87"/>
  <c r="AJ159" i="87"/>
  <c r="AI159" i="87"/>
  <c r="AH159" i="87"/>
  <c r="AG159" i="87"/>
  <c r="AF159" i="87"/>
  <c r="AP158" i="87"/>
  <c r="AO158" i="87"/>
  <c r="AN158" i="87"/>
  <c r="AM158" i="87"/>
  <c r="AL158" i="87"/>
  <c r="AK158" i="87"/>
  <c r="AJ158" i="87"/>
  <c r="AI158" i="87"/>
  <c r="AH158" i="87"/>
  <c r="AG158" i="87"/>
  <c r="AF158" i="87"/>
  <c r="AP157" i="87"/>
  <c r="AO157" i="87"/>
  <c r="AN157" i="87"/>
  <c r="AM157" i="87"/>
  <c r="AL157" i="87"/>
  <c r="AK157" i="87"/>
  <c r="AJ157" i="87"/>
  <c r="AI157" i="87"/>
  <c r="AH157" i="87"/>
  <c r="AG157" i="87"/>
  <c r="AF157" i="87"/>
  <c r="AP156" i="87"/>
  <c r="AO156" i="87"/>
  <c r="AN156" i="87"/>
  <c r="AM156" i="87"/>
  <c r="AL156" i="87"/>
  <c r="AK156" i="87"/>
  <c r="AJ156" i="87"/>
  <c r="AI156" i="87"/>
  <c r="AH156" i="87"/>
  <c r="AG156" i="87"/>
  <c r="AF156" i="87"/>
  <c r="AP155" i="87"/>
  <c r="AO155" i="87"/>
  <c r="AN155" i="87"/>
  <c r="AM155" i="87"/>
  <c r="AL155" i="87"/>
  <c r="AK155" i="87"/>
  <c r="AJ155" i="87"/>
  <c r="AI155" i="87"/>
  <c r="AH155" i="87"/>
  <c r="AG155" i="87"/>
  <c r="AF155" i="87"/>
  <c r="AP154" i="87"/>
  <c r="AO154" i="87"/>
  <c r="AN154" i="87"/>
  <c r="AM154" i="87"/>
  <c r="AL154" i="87"/>
  <c r="AK154" i="87"/>
  <c r="AJ154" i="87"/>
  <c r="AI154" i="87"/>
  <c r="AH154" i="87"/>
  <c r="AG154" i="87"/>
  <c r="AF154" i="87"/>
  <c r="AP153" i="87"/>
  <c r="AO153" i="87"/>
  <c r="AN153" i="87"/>
  <c r="AM153" i="87"/>
  <c r="AL153" i="87"/>
  <c r="AK153" i="87"/>
  <c r="AJ153" i="87"/>
  <c r="AI153" i="87"/>
  <c r="AH153" i="87"/>
  <c r="AG153" i="87"/>
  <c r="AF153" i="87"/>
  <c r="AP152" i="87"/>
  <c r="AO152" i="87"/>
  <c r="AN152" i="87"/>
  <c r="AM152" i="87"/>
  <c r="AL152" i="87"/>
  <c r="AK152" i="87"/>
  <c r="AJ152" i="87"/>
  <c r="AI152" i="87"/>
  <c r="AH152" i="87"/>
  <c r="AG152" i="87"/>
  <c r="AF152" i="87"/>
  <c r="AP151" i="87"/>
  <c r="AO151" i="87"/>
  <c r="AN151" i="87"/>
  <c r="AM151" i="87"/>
  <c r="AL151" i="87"/>
  <c r="AK151" i="87"/>
  <c r="AJ151" i="87"/>
  <c r="AI151" i="87"/>
  <c r="AH151" i="87"/>
  <c r="AG151" i="87"/>
  <c r="AF151" i="87"/>
  <c r="AP150" i="87"/>
  <c r="AO150" i="87"/>
  <c r="AN150" i="87"/>
  <c r="AM150" i="87"/>
  <c r="AL150" i="87"/>
  <c r="AK150" i="87"/>
  <c r="AJ150" i="87"/>
  <c r="AI150" i="87"/>
  <c r="AH150" i="87"/>
  <c r="AG150" i="87"/>
  <c r="AF150" i="87"/>
  <c r="AP149" i="87"/>
  <c r="AO149" i="87"/>
  <c r="AN149" i="87"/>
  <c r="AM149" i="87"/>
  <c r="AL149" i="87"/>
  <c r="AK149" i="87"/>
  <c r="AJ149" i="87"/>
  <c r="AI149" i="87"/>
  <c r="AH149" i="87"/>
  <c r="AG149" i="87"/>
  <c r="AF149" i="87"/>
  <c r="AP148" i="87"/>
  <c r="AO148" i="87"/>
  <c r="AN148" i="87"/>
  <c r="AM148" i="87"/>
  <c r="AL148" i="87"/>
  <c r="AK148" i="87"/>
  <c r="AJ148" i="87"/>
  <c r="AI148" i="87"/>
  <c r="AH148" i="87"/>
  <c r="AG148" i="87"/>
  <c r="AF148" i="87"/>
  <c r="AP147" i="87"/>
  <c r="AO147" i="87"/>
  <c r="AN147" i="87"/>
  <c r="AM147" i="87"/>
  <c r="AL147" i="87"/>
  <c r="AK147" i="87"/>
  <c r="AJ147" i="87"/>
  <c r="AI147" i="87"/>
  <c r="AH147" i="87"/>
  <c r="AG147" i="87"/>
  <c r="AF147" i="87"/>
  <c r="AP146" i="87"/>
  <c r="AO146" i="87"/>
  <c r="AN146" i="87"/>
  <c r="AM146" i="87"/>
  <c r="AL146" i="87"/>
  <c r="AK146" i="87"/>
  <c r="AJ146" i="87"/>
  <c r="AI146" i="87"/>
  <c r="AH146" i="87"/>
  <c r="AG146" i="87"/>
  <c r="AF146" i="87"/>
  <c r="AP145" i="87"/>
  <c r="AO145" i="87"/>
  <c r="AN145" i="87"/>
  <c r="AM145" i="87"/>
  <c r="AL145" i="87"/>
  <c r="AK145" i="87"/>
  <c r="AJ145" i="87"/>
  <c r="AI145" i="87"/>
  <c r="AH145" i="87"/>
  <c r="AG145" i="87"/>
  <c r="AF145" i="87"/>
  <c r="AP144" i="87"/>
  <c r="AO144" i="87"/>
  <c r="AN144" i="87"/>
  <c r="AM144" i="87"/>
  <c r="AL144" i="87"/>
  <c r="AK144" i="87"/>
  <c r="AJ144" i="87"/>
  <c r="AI144" i="87"/>
  <c r="AH144" i="87"/>
  <c r="AG144" i="87"/>
  <c r="AF144" i="87"/>
  <c r="AP143" i="87"/>
  <c r="AO143" i="87"/>
  <c r="AN143" i="87"/>
  <c r="AM143" i="87"/>
  <c r="AL143" i="87"/>
  <c r="AK143" i="87"/>
  <c r="AJ143" i="87"/>
  <c r="AI143" i="87"/>
  <c r="AH143" i="87"/>
  <c r="AG143" i="87"/>
  <c r="AF143" i="87"/>
  <c r="AP142" i="87"/>
  <c r="AO142" i="87"/>
  <c r="AN142" i="87"/>
  <c r="AM142" i="87"/>
  <c r="AL142" i="87"/>
  <c r="AK142" i="87"/>
  <c r="AJ142" i="87"/>
  <c r="AI142" i="87"/>
  <c r="AH142" i="87"/>
  <c r="AG142" i="87"/>
  <c r="AF142" i="87"/>
  <c r="AP141" i="87"/>
  <c r="AO141" i="87"/>
  <c r="AN141" i="87"/>
  <c r="AM141" i="87"/>
  <c r="AL141" i="87"/>
  <c r="AK141" i="87"/>
  <c r="AJ141" i="87"/>
  <c r="AI141" i="87"/>
  <c r="AH141" i="87"/>
  <c r="AG141" i="87"/>
  <c r="AF141" i="87"/>
  <c r="AP140" i="87"/>
  <c r="AO140" i="87"/>
  <c r="AN140" i="87"/>
  <c r="AM140" i="87"/>
  <c r="AL140" i="87"/>
  <c r="AK140" i="87"/>
  <c r="AJ140" i="87"/>
  <c r="AI140" i="87"/>
  <c r="AH140" i="87"/>
  <c r="AG140" i="87"/>
  <c r="AF140" i="87"/>
  <c r="AP139" i="87"/>
  <c r="AO139" i="87"/>
  <c r="AN139" i="87"/>
  <c r="AM139" i="87"/>
  <c r="AL139" i="87"/>
  <c r="AK139" i="87"/>
  <c r="AJ139" i="87"/>
  <c r="AI139" i="87"/>
  <c r="AH139" i="87"/>
  <c r="AG139" i="87"/>
  <c r="AF139" i="87"/>
  <c r="AP138" i="87"/>
  <c r="AO138" i="87"/>
  <c r="AN138" i="87"/>
  <c r="AM138" i="87"/>
  <c r="AL138" i="87"/>
  <c r="AK138" i="87"/>
  <c r="AJ138" i="87"/>
  <c r="AI138" i="87"/>
  <c r="AH138" i="87"/>
  <c r="AG138" i="87"/>
  <c r="AF138" i="87"/>
  <c r="AP137" i="87"/>
  <c r="AO137" i="87"/>
  <c r="AN137" i="87"/>
  <c r="AM137" i="87"/>
  <c r="AL137" i="87"/>
  <c r="AK137" i="87"/>
  <c r="AJ137" i="87"/>
  <c r="AI137" i="87"/>
  <c r="AH137" i="87"/>
  <c r="AG137" i="87"/>
  <c r="AF137" i="87"/>
  <c r="AP136" i="87"/>
  <c r="AO136" i="87"/>
  <c r="AN136" i="87"/>
  <c r="AM136" i="87"/>
  <c r="AL136" i="87"/>
  <c r="AK136" i="87"/>
  <c r="AJ136" i="87"/>
  <c r="AI136" i="87"/>
  <c r="AH136" i="87"/>
  <c r="AG136" i="87"/>
  <c r="AF136" i="87"/>
  <c r="AP135" i="87"/>
  <c r="AO135" i="87"/>
  <c r="AN135" i="87"/>
  <c r="AM135" i="87"/>
  <c r="AL135" i="87"/>
  <c r="AK135" i="87"/>
  <c r="AJ135" i="87"/>
  <c r="AI135" i="87"/>
  <c r="AH135" i="87"/>
  <c r="AG135" i="87"/>
  <c r="AF135" i="87"/>
  <c r="AP134" i="87"/>
  <c r="AO134" i="87"/>
  <c r="AN134" i="87"/>
  <c r="AM134" i="87"/>
  <c r="AL134" i="87"/>
  <c r="AK134" i="87"/>
  <c r="AJ134" i="87"/>
  <c r="AI134" i="87"/>
  <c r="AH134" i="87"/>
  <c r="AG134" i="87"/>
  <c r="AF134" i="87"/>
  <c r="AP133" i="87"/>
  <c r="AO133" i="87"/>
  <c r="AN133" i="87"/>
  <c r="AM133" i="87"/>
  <c r="AL133" i="87"/>
  <c r="AK133" i="87"/>
  <c r="AJ133" i="87"/>
  <c r="AI133" i="87"/>
  <c r="AH133" i="87"/>
  <c r="AG133" i="87"/>
  <c r="AF133" i="87"/>
  <c r="AP132" i="87"/>
  <c r="AO132" i="87"/>
  <c r="AN132" i="87"/>
  <c r="AM132" i="87"/>
  <c r="AL132" i="87"/>
  <c r="AK132" i="87"/>
  <c r="AJ132" i="87"/>
  <c r="AI132" i="87"/>
  <c r="AH132" i="87"/>
  <c r="AG132" i="87"/>
  <c r="AF132" i="87"/>
  <c r="AP131" i="87"/>
  <c r="AO131" i="87"/>
  <c r="AN131" i="87"/>
  <c r="AM131" i="87"/>
  <c r="AL131" i="87"/>
  <c r="AK131" i="87"/>
  <c r="AJ131" i="87"/>
  <c r="AI131" i="87"/>
  <c r="AH131" i="87"/>
  <c r="AG131" i="87"/>
  <c r="AF131" i="87"/>
  <c r="AP130" i="87"/>
  <c r="AO130" i="87"/>
  <c r="AN130" i="87"/>
  <c r="AM130" i="87"/>
  <c r="AL130" i="87"/>
  <c r="AK130" i="87"/>
  <c r="AJ130" i="87"/>
  <c r="AI130" i="87"/>
  <c r="AH130" i="87"/>
  <c r="AG130" i="87"/>
  <c r="AF130" i="87"/>
  <c r="AP129" i="87"/>
  <c r="AO129" i="87"/>
  <c r="AN129" i="87"/>
  <c r="AM129" i="87"/>
  <c r="AL129" i="87"/>
  <c r="AK129" i="87"/>
  <c r="AJ129" i="87"/>
  <c r="AI129" i="87"/>
  <c r="AH129" i="87"/>
  <c r="AG129" i="87"/>
  <c r="AF129" i="87"/>
  <c r="AP128" i="87"/>
  <c r="AO128" i="87"/>
  <c r="AN128" i="87"/>
  <c r="AM128" i="87"/>
  <c r="AL128" i="87"/>
  <c r="AK128" i="87"/>
  <c r="AJ128" i="87"/>
  <c r="AI128" i="87"/>
  <c r="AH128" i="87"/>
  <c r="AG128" i="87"/>
  <c r="AF128" i="87"/>
  <c r="AP127" i="87"/>
  <c r="AO127" i="87"/>
  <c r="AN127" i="87"/>
  <c r="AM127" i="87"/>
  <c r="AL127" i="87"/>
  <c r="AK127" i="87"/>
  <c r="AJ127" i="87"/>
  <c r="AI127" i="87"/>
  <c r="AH127" i="87"/>
  <c r="AG127" i="87"/>
  <c r="AF127" i="87"/>
  <c r="AP126" i="87"/>
  <c r="AO126" i="87"/>
  <c r="AN126" i="87"/>
  <c r="AM126" i="87"/>
  <c r="AL126" i="87"/>
  <c r="AK126" i="87"/>
  <c r="AJ126" i="87"/>
  <c r="AI126" i="87"/>
  <c r="AH126" i="87"/>
  <c r="AG126" i="87"/>
  <c r="AF126" i="87"/>
  <c r="AP125" i="87"/>
  <c r="AO125" i="87"/>
  <c r="AN125" i="87"/>
  <c r="AM125" i="87"/>
  <c r="AL125" i="87"/>
  <c r="AK125" i="87"/>
  <c r="AJ125" i="87"/>
  <c r="AI125" i="87"/>
  <c r="AH125" i="87"/>
  <c r="AG125" i="87"/>
  <c r="AF125" i="87"/>
  <c r="AP124" i="87"/>
  <c r="AO124" i="87"/>
  <c r="AN124" i="87"/>
  <c r="AM124" i="87"/>
  <c r="AL124" i="87"/>
  <c r="AK124" i="87"/>
  <c r="AJ124" i="87"/>
  <c r="AI124" i="87"/>
  <c r="AH124" i="87"/>
  <c r="AG124" i="87"/>
  <c r="AF124" i="87"/>
  <c r="AP123" i="87"/>
  <c r="AO123" i="87"/>
  <c r="AN123" i="87"/>
  <c r="AM123" i="87"/>
  <c r="AL123" i="87"/>
  <c r="AK123" i="87"/>
  <c r="AJ123" i="87"/>
  <c r="AI123" i="87"/>
  <c r="AH123" i="87"/>
  <c r="AG123" i="87"/>
  <c r="AF123" i="87"/>
  <c r="AP122" i="87"/>
  <c r="AO122" i="87"/>
  <c r="AN122" i="87"/>
  <c r="AM122" i="87"/>
  <c r="AL122" i="87"/>
  <c r="AK122" i="87"/>
  <c r="AJ122" i="87"/>
  <c r="AI122" i="87"/>
  <c r="AH122" i="87"/>
  <c r="AG122" i="87"/>
  <c r="AF122" i="87"/>
  <c r="AP121" i="87"/>
  <c r="AO121" i="87"/>
  <c r="AN121" i="87"/>
  <c r="AM121" i="87"/>
  <c r="AL121" i="87"/>
  <c r="AK121" i="87"/>
  <c r="AJ121" i="87"/>
  <c r="AI121" i="87"/>
  <c r="AH121" i="87"/>
  <c r="AG121" i="87"/>
  <c r="AF121" i="87"/>
  <c r="AP120" i="87"/>
  <c r="AO120" i="87"/>
  <c r="AN120" i="87"/>
  <c r="AM120" i="87"/>
  <c r="AL120" i="87"/>
  <c r="AK120" i="87"/>
  <c r="AJ120" i="87"/>
  <c r="AI120" i="87"/>
  <c r="AH120" i="87"/>
  <c r="AG120" i="87"/>
  <c r="AF120" i="87"/>
  <c r="AP119" i="87"/>
  <c r="AO119" i="87"/>
  <c r="AN119" i="87"/>
  <c r="AM119" i="87"/>
  <c r="AL119" i="87"/>
  <c r="AK119" i="87"/>
  <c r="AJ119" i="87"/>
  <c r="AI119" i="87"/>
  <c r="AH119" i="87"/>
  <c r="AG119" i="87"/>
  <c r="AF119" i="87"/>
  <c r="AP118" i="87"/>
  <c r="AO118" i="87"/>
  <c r="AN118" i="87"/>
  <c r="AM118" i="87"/>
  <c r="AL118" i="87"/>
  <c r="AK118" i="87"/>
  <c r="AJ118" i="87"/>
  <c r="AI118" i="87"/>
  <c r="AH118" i="87"/>
  <c r="AG118" i="87"/>
  <c r="AF118" i="87"/>
  <c r="AP117" i="87"/>
  <c r="AO117" i="87"/>
  <c r="AN117" i="87"/>
  <c r="AM117" i="87"/>
  <c r="AL117" i="87"/>
  <c r="AK117" i="87"/>
  <c r="AJ117" i="87"/>
  <c r="AI117" i="87"/>
  <c r="AH117" i="87"/>
  <c r="AG117" i="87"/>
  <c r="AF117" i="87"/>
  <c r="AP116" i="87"/>
  <c r="AO116" i="87"/>
  <c r="AN116" i="87"/>
  <c r="AM116" i="87"/>
  <c r="AL116" i="87"/>
  <c r="AK116" i="87"/>
  <c r="AJ116" i="87"/>
  <c r="AI116" i="87"/>
  <c r="AH116" i="87"/>
  <c r="AG116" i="87"/>
  <c r="AF116" i="87"/>
  <c r="AP115" i="87"/>
  <c r="AO115" i="87"/>
  <c r="AN115" i="87"/>
  <c r="AM115" i="87"/>
  <c r="AL115" i="87"/>
  <c r="AK115" i="87"/>
  <c r="AJ115" i="87"/>
  <c r="AI115" i="87"/>
  <c r="AH115" i="87"/>
  <c r="AG115" i="87"/>
  <c r="AF115" i="87"/>
  <c r="AP114" i="87"/>
  <c r="AO114" i="87"/>
  <c r="AN114" i="87"/>
  <c r="AM114" i="87"/>
  <c r="AL114" i="87"/>
  <c r="AK114" i="87"/>
  <c r="AJ114" i="87"/>
  <c r="AI114" i="87"/>
  <c r="AH114" i="87"/>
  <c r="AG114" i="87"/>
  <c r="AF114" i="87"/>
  <c r="AP113" i="87"/>
  <c r="AO113" i="87"/>
  <c r="AN113" i="87"/>
  <c r="AM113" i="87"/>
  <c r="AL113" i="87"/>
  <c r="AK113" i="87"/>
  <c r="AJ113" i="87"/>
  <c r="AI113" i="87"/>
  <c r="AH113" i="87"/>
  <c r="AG113" i="87"/>
  <c r="AF113" i="87"/>
  <c r="AP112" i="87"/>
  <c r="AO112" i="87"/>
  <c r="AN112" i="87"/>
  <c r="AM112" i="87"/>
  <c r="AL112" i="87"/>
  <c r="AK112" i="87"/>
  <c r="AJ112" i="87"/>
  <c r="AI112" i="87"/>
  <c r="AH112" i="87"/>
  <c r="AG112" i="87"/>
  <c r="AF112" i="87"/>
  <c r="AP111" i="87"/>
  <c r="AO111" i="87"/>
  <c r="AN111" i="87"/>
  <c r="AM111" i="87"/>
  <c r="AL111" i="87"/>
  <c r="AK111" i="87"/>
  <c r="AJ111" i="87"/>
  <c r="AI111" i="87"/>
  <c r="AH111" i="87"/>
  <c r="AG111" i="87"/>
  <c r="AF111" i="87"/>
  <c r="AP110" i="87"/>
  <c r="AO110" i="87"/>
  <c r="AN110" i="87"/>
  <c r="AM110" i="87"/>
  <c r="AL110" i="87"/>
  <c r="AK110" i="87"/>
  <c r="AJ110" i="87"/>
  <c r="AI110" i="87"/>
  <c r="AH110" i="87"/>
  <c r="AG110" i="87"/>
  <c r="AF110" i="87"/>
  <c r="AP109" i="87"/>
  <c r="AO109" i="87"/>
  <c r="AN109" i="87"/>
  <c r="AM109" i="87"/>
  <c r="AL109" i="87"/>
  <c r="AK109" i="87"/>
  <c r="AJ109" i="87"/>
  <c r="AI109" i="87"/>
  <c r="AH109" i="87"/>
  <c r="AG109" i="87"/>
  <c r="AF109" i="87"/>
  <c r="AP108" i="87"/>
  <c r="AO108" i="87"/>
  <c r="AN108" i="87"/>
  <c r="AM108" i="87"/>
  <c r="AL108" i="87"/>
  <c r="AK108" i="87"/>
  <c r="AJ108" i="87"/>
  <c r="AI108" i="87"/>
  <c r="AH108" i="87"/>
  <c r="AG108" i="87"/>
  <c r="AF108" i="87"/>
  <c r="AP107" i="87"/>
  <c r="AO107" i="87"/>
  <c r="AN107" i="87"/>
  <c r="AM107" i="87"/>
  <c r="AL107" i="87"/>
  <c r="AK107" i="87"/>
  <c r="AJ107" i="87"/>
  <c r="AI107" i="87"/>
  <c r="AH107" i="87"/>
  <c r="AG107" i="87"/>
  <c r="AF107" i="87"/>
  <c r="AP106" i="87"/>
  <c r="AO106" i="87"/>
  <c r="AN106" i="87"/>
  <c r="AM106" i="87"/>
  <c r="AL106" i="87"/>
  <c r="AK106" i="87"/>
  <c r="AJ106" i="87"/>
  <c r="AI106" i="87"/>
  <c r="AH106" i="87"/>
  <c r="AG106" i="87"/>
  <c r="AF106" i="87"/>
  <c r="AP105" i="87"/>
  <c r="AO105" i="87"/>
  <c r="AN105" i="87"/>
  <c r="AM105" i="87"/>
  <c r="AL105" i="87"/>
  <c r="AK105" i="87"/>
  <c r="AJ105" i="87"/>
  <c r="AI105" i="87"/>
  <c r="AH105" i="87"/>
  <c r="AG105" i="87"/>
  <c r="AF105" i="87"/>
  <c r="AP104" i="87"/>
  <c r="AO104" i="87"/>
  <c r="AN104" i="87"/>
  <c r="AM104" i="87"/>
  <c r="AL104" i="87"/>
  <c r="AK104" i="87"/>
  <c r="AJ104" i="87"/>
  <c r="AI104" i="87"/>
  <c r="AH104" i="87"/>
  <c r="AG104" i="87"/>
  <c r="AF104" i="87"/>
  <c r="AP103" i="87"/>
  <c r="AO103" i="87"/>
  <c r="AN103" i="87"/>
  <c r="AM103" i="87"/>
  <c r="AL103" i="87"/>
  <c r="AK103" i="87"/>
  <c r="AJ103" i="87"/>
  <c r="AI103" i="87"/>
  <c r="AH103" i="87"/>
  <c r="AG103" i="87"/>
  <c r="AF103" i="87"/>
  <c r="AP102" i="87"/>
  <c r="AO102" i="87"/>
  <c r="AN102" i="87"/>
  <c r="AM102" i="87"/>
  <c r="AL102" i="87"/>
  <c r="AK102" i="87"/>
  <c r="AJ102" i="87"/>
  <c r="AI102" i="87"/>
  <c r="AH102" i="87"/>
  <c r="AG102" i="87"/>
  <c r="AF102" i="87"/>
  <c r="AP101" i="87"/>
  <c r="AO101" i="87"/>
  <c r="AN101" i="87"/>
  <c r="AM101" i="87"/>
  <c r="AL101" i="87"/>
  <c r="AK101" i="87"/>
  <c r="AJ101" i="87"/>
  <c r="AI101" i="87"/>
  <c r="AH101" i="87"/>
  <c r="AG101" i="87"/>
  <c r="AF101" i="87"/>
  <c r="AP100" i="87"/>
  <c r="AO100" i="87"/>
  <c r="AN100" i="87"/>
  <c r="AM100" i="87"/>
  <c r="AL100" i="87"/>
  <c r="AK100" i="87"/>
  <c r="AJ100" i="87"/>
  <c r="AI100" i="87"/>
  <c r="AH100" i="87"/>
  <c r="AG100" i="87"/>
  <c r="AF100" i="87"/>
  <c r="AP99" i="87"/>
  <c r="AO99" i="87"/>
  <c r="AN99" i="87"/>
  <c r="AM99" i="87"/>
  <c r="AL99" i="87"/>
  <c r="AK99" i="87"/>
  <c r="AJ99" i="87"/>
  <c r="AI99" i="87"/>
  <c r="AH99" i="87"/>
  <c r="AG99" i="87"/>
  <c r="AF99" i="87"/>
  <c r="AP98" i="87"/>
  <c r="AO98" i="87"/>
  <c r="AN98" i="87"/>
  <c r="AM98" i="87"/>
  <c r="AL98" i="87"/>
  <c r="AK98" i="87"/>
  <c r="AJ98" i="87"/>
  <c r="AI98" i="87"/>
  <c r="AH98" i="87"/>
  <c r="AG98" i="87"/>
  <c r="AF98" i="87"/>
  <c r="AP97" i="87"/>
  <c r="AO97" i="87"/>
  <c r="AN97" i="87"/>
  <c r="AM97" i="87"/>
  <c r="AL97" i="87"/>
  <c r="AK97" i="87"/>
  <c r="AJ97" i="87"/>
  <c r="AI97" i="87"/>
  <c r="AH97" i="87"/>
  <c r="AG97" i="87"/>
  <c r="AF97" i="87"/>
  <c r="AP96" i="87"/>
  <c r="AO96" i="87"/>
  <c r="AN96" i="87"/>
  <c r="AM96" i="87"/>
  <c r="AL96" i="87"/>
  <c r="AK96" i="87"/>
  <c r="AJ96" i="87"/>
  <c r="AI96" i="87"/>
  <c r="AH96" i="87"/>
  <c r="AG96" i="87"/>
  <c r="AF96" i="87"/>
  <c r="AP95" i="87"/>
  <c r="AO95" i="87"/>
  <c r="AN95" i="87"/>
  <c r="AM95" i="87"/>
  <c r="AL95" i="87"/>
  <c r="AK95" i="87"/>
  <c r="AJ95" i="87"/>
  <c r="AI95" i="87"/>
  <c r="AH95" i="87"/>
  <c r="AG95" i="87"/>
  <c r="AF95" i="87"/>
  <c r="AP94" i="87"/>
  <c r="AO94" i="87"/>
  <c r="AN94" i="87"/>
  <c r="AM94" i="87"/>
  <c r="AL94" i="87"/>
  <c r="AK94" i="87"/>
  <c r="AJ94" i="87"/>
  <c r="AI94" i="87"/>
  <c r="AH94" i="87"/>
  <c r="AG94" i="87"/>
  <c r="AF94" i="87"/>
  <c r="AP93" i="87"/>
  <c r="AO93" i="87"/>
  <c r="AN93" i="87"/>
  <c r="AM93" i="87"/>
  <c r="AL93" i="87"/>
  <c r="AK93" i="87"/>
  <c r="AJ93" i="87"/>
  <c r="AI93" i="87"/>
  <c r="AH93" i="87"/>
  <c r="AG93" i="87"/>
  <c r="AF93" i="87"/>
  <c r="AP92" i="87"/>
  <c r="AO92" i="87"/>
  <c r="AN92" i="87"/>
  <c r="AM92" i="87"/>
  <c r="AL92" i="87"/>
  <c r="AK92" i="87"/>
  <c r="AJ92" i="87"/>
  <c r="AI92" i="87"/>
  <c r="AH92" i="87"/>
  <c r="AG92" i="87"/>
  <c r="AF92" i="87"/>
  <c r="AP91" i="87"/>
  <c r="AO91" i="87"/>
  <c r="AN91" i="87"/>
  <c r="AM91" i="87"/>
  <c r="AL91" i="87"/>
  <c r="AK91" i="87"/>
  <c r="AJ91" i="87"/>
  <c r="AI91" i="87"/>
  <c r="AH91" i="87"/>
  <c r="AG91" i="87"/>
  <c r="AF91" i="87"/>
  <c r="AP90" i="87"/>
  <c r="AO90" i="87"/>
  <c r="AN90" i="87"/>
  <c r="AM90" i="87"/>
  <c r="AL90" i="87"/>
  <c r="AK90" i="87"/>
  <c r="AJ90" i="87"/>
  <c r="AI90" i="87"/>
  <c r="AH90" i="87"/>
  <c r="AG90" i="87"/>
  <c r="AF90" i="87"/>
  <c r="AP89" i="87"/>
  <c r="AO89" i="87"/>
  <c r="AN89" i="87"/>
  <c r="AM89" i="87"/>
  <c r="AL89" i="87"/>
  <c r="AK89" i="87"/>
  <c r="AJ89" i="87"/>
  <c r="AI89" i="87"/>
  <c r="AH89" i="87"/>
  <c r="AG89" i="87"/>
  <c r="AF89" i="87"/>
  <c r="AP88" i="87"/>
  <c r="AO88" i="87"/>
  <c r="AN88" i="87"/>
  <c r="AM88" i="87"/>
  <c r="AL88" i="87"/>
  <c r="AK88" i="87"/>
  <c r="AJ88" i="87"/>
  <c r="AI88" i="87"/>
  <c r="AH88" i="87"/>
  <c r="AG88" i="87"/>
  <c r="AF88" i="87"/>
  <c r="AP87" i="87"/>
  <c r="AO87" i="87"/>
  <c r="AN87" i="87"/>
  <c r="AM87" i="87"/>
  <c r="AL87" i="87"/>
  <c r="AK87" i="87"/>
  <c r="AJ87" i="87"/>
  <c r="AI87" i="87"/>
  <c r="AH87" i="87"/>
  <c r="AG87" i="87"/>
  <c r="AF87" i="87"/>
  <c r="AP86" i="87"/>
  <c r="AO86" i="87"/>
  <c r="AN86" i="87"/>
  <c r="AM86" i="87"/>
  <c r="AL86" i="87"/>
  <c r="AK86" i="87"/>
  <c r="AJ86" i="87"/>
  <c r="AI86" i="87"/>
  <c r="AH86" i="87"/>
  <c r="AG86" i="87"/>
  <c r="AF86" i="87"/>
  <c r="AP85" i="87"/>
  <c r="AO85" i="87"/>
  <c r="AN85" i="87"/>
  <c r="AM85" i="87"/>
  <c r="AL85" i="87"/>
  <c r="AK85" i="87"/>
  <c r="AJ85" i="87"/>
  <c r="AI85" i="87"/>
  <c r="AH85" i="87"/>
  <c r="AG85" i="87"/>
  <c r="AF85" i="87"/>
  <c r="AP84" i="87"/>
  <c r="AO84" i="87"/>
  <c r="AN84" i="87"/>
  <c r="AM84" i="87"/>
  <c r="AL84" i="87"/>
  <c r="AK84" i="87"/>
  <c r="AJ84" i="87"/>
  <c r="AI84" i="87"/>
  <c r="AH84" i="87"/>
  <c r="AG84" i="87"/>
  <c r="AF84" i="87"/>
  <c r="AP83" i="87"/>
  <c r="AO83" i="87"/>
  <c r="AN83" i="87"/>
  <c r="AM83" i="87"/>
  <c r="AL83" i="87"/>
  <c r="AK83" i="87"/>
  <c r="AJ83" i="87"/>
  <c r="AI83" i="87"/>
  <c r="AH83" i="87"/>
  <c r="AG83" i="87"/>
  <c r="AF83" i="87"/>
  <c r="AP82" i="87"/>
  <c r="AO82" i="87"/>
  <c r="AN82" i="87"/>
  <c r="AM82" i="87"/>
  <c r="AL82" i="87"/>
  <c r="AK82" i="87"/>
  <c r="AJ82" i="87"/>
  <c r="AI82" i="87"/>
  <c r="AH82" i="87"/>
  <c r="AG82" i="87"/>
  <c r="AF82" i="87"/>
  <c r="AP81" i="87"/>
  <c r="AO81" i="87"/>
  <c r="AN81" i="87"/>
  <c r="AM81" i="87"/>
  <c r="AL81" i="87"/>
  <c r="AK81" i="87"/>
  <c r="AJ81" i="87"/>
  <c r="AI81" i="87"/>
  <c r="AH81" i="87"/>
  <c r="AG81" i="87"/>
  <c r="AF81" i="87"/>
  <c r="AP80" i="87"/>
  <c r="AO80" i="87"/>
  <c r="AN80" i="87"/>
  <c r="AM80" i="87"/>
  <c r="AL80" i="87"/>
  <c r="AK80" i="87"/>
  <c r="AJ80" i="87"/>
  <c r="AI80" i="87"/>
  <c r="AH80" i="87"/>
  <c r="AG80" i="87"/>
  <c r="AF80" i="87"/>
  <c r="AP79" i="87"/>
  <c r="AO79" i="87"/>
  <c r="AN79" i="87"/>
  <c r="AM79" i="87"/>
  <c r="AL79" i="87"/>
  <c r="AK79" i="87"/>
  <c r="AJ79" i="87"/>
  <c r="AI79" i="87"/>
  <c r="AH79" i="87"/>
  <c r="AG79" i="87"/>
  <c r="AF79" i="87"/>
  <c r="AP78" i="87"/>
  <c r="AO78" i="87"/>
  <c r="AN78" i="87"/>
  <c r="AM78" i="87"/>
  <c r="AL78" i="87"/>
  <c r="AK78" i="87"/>
  <c r="AJ78" i="87"/>
  <c r="AI78" i="87"/>
  <c r="AH78" i="87"/>
  <c r="AG78" i="87"/>
  <c r="AF78" i="87"/>
  <c r="AP77" i="87"/>
  <c r="AO77" i="87"/>
  <c r="AN77" i="87"/>
  <c r="AM77" i="87"/>
  <c r="AL77" i="87"/>
  <c r="AK77" i="87"/>
  <c r="AJ77" i="87"/>
  <c r="AI77" i="87"/>
  <c r="AH77" i="87"/>
  <c r="AG77" i="87"/>
  <c r="AF77" i="87"/>
  <c r="AP76" i="87"/>
  <c r="AO76" i="87"/>
  <c r="AN76" i="87"/>
  <c r="AM76" i="87"/>
  <c r="AL76" i="87"/>
  <c r="AK76" i="87"/>
  <c r="AJ76" i="87"/>
  <c r="AI76" i="87"/>
  <c r="AH76" i="87"/>
  <c r="AG76" i="87"/>
  <c r="AF76" i="87"/>
  <c r="AP75" i="87"/>
  <c r="AO75" i="87"/>
  <c r="AN75" i="87"/>
  <c r="AM75" i="87"/>
  <c r="AL75" i="87"/>
  <c r="AK75" i="87"/>
  <c r="AJ75" i="87"/>
  <c r="AI75" i="87"/>
  <c r="AH75" i="87"/>
  <c r="AG75" i="87"/>
  <c r="AF75" i="87"/>
  <c r="AP74" i="87"/>
  <c r="AO74" i="87"/>
  <c r="AN74" i="87"/>
  <c r="AM74" i="87"/>
  <c r="AL74" i="87"/>
  <c r="AK74" i="87"/>
  <c r="AJ74" i="87"/>
  <c r="AI74" i="87"/>
  <c r="AH74" i="87"/>
  <c r="AG74" i="87"/>
  <c r="AF74" i="87"/>
  <c r="AP73" i="87"/>
  <c r="AO73" i="87"/>
  <c r="AN73" i="87"/>
  <c r="AM73" i="87"/>
  <c r="AL73" i="87"/>
  <c r="AK73" i="87"/>
  <c r="AJ73" i="87"/>
  <c r="AI73" i="87"/>
  <c r="AH73" i="87"/>
  <c r="AG73" i="87"/>
  <c r="AF73" i="87"/>
  <c r="AP72" i="87"/>
  <c r="AO72" i="87"/>
  <c r="AN72" i="87"/>
  <c r="AM72" i="87"/>
  <c r="AL72" i="87"/>
  <c r="AK72" i="87"/>
  <c r="AJ72" i="87"/>
  <c r="AI72" i="87"/>
  <c r="AH72" i="87"/>
  <c r="AG72" i="87"/>
  <c r="AF72" i="87"/>
  <c r="AP71" i="87"/>
  <c r="AO71" i="87"/>
  <c r="AN71" i="87"/>
  <c r="AM71" i="87"/>
  <c r="AL71" i="87"/>
  <c r="AK71" i="87"/>
  <c r="AJ71" i="87"/>
  <c r="AI71" i="87"/>
  <c r="AH71" i="87"/>
  <c r="AG71" i="87"/>
  <c r="AF71" i="87"/>
  <c r="AP70" i="87"/>
  <c r="AO70" i="87"/>
  <c r="AN70" i="87"/>
  <c r="AM70" i="87"/>
  <c r="AL70" i="87"/>
  <c r="AK70" i="87"/>
  <c r="AJ70" i="87"/>
  <c r="AI70" i="87"/>
  <c r="AH70" i="87"/>
  <c r="AG70" i="87"/>
  <c r="AF70" i="87"/>
  <c r="AP69" i="87"/>
  <c r="AO69" i="87"/>
  <c r="AN69" i="87"/>
  <c r="AM69" i="87"/>
  <c r="AL69" i="87"/>
  <c r="AK69" i="87"/>
  <c r="AJ69" i="87"/>
  <c r="AI69" i="87"/>
  <c r="AH69" i="87"/>
  <c r="AG69" i="87"/>
  <c r="AF69" i="87"/>
  <c r="AP68" i="87"/>
  <c r="AO68" i="87"/>
  <c r="AN68" i="87"/>
  <c r="AM68" i="87"/>
  <c r="AL68" i="87"/>
  <c r="AK68" i="87"/>
  <c r="AJ68" i="87"/>
  <c r="AI68" i="87"/>
  <c r="AH68" i="87"/>
  <c r="AG68" i="87"/>
  <c r="AF68" i="87"/>
  <c r="AP67" i="87"/>
  <c r="AO67" i="87"/>
  <c r="AN67" i="87"/>
  <c r="AM67" i="87"/>
  <c r="AL67" i="87"/>
  <c r="AK67" i="87"/>
  <c r="AJ67" i="87"/>
  <c r="AI67" i="87"/>
  <c r="AH67" i="87"/>
  <c r="AG67" i="87"/>
  <c r="AF67" i="87"/>
  <c r="AP66" i="87"/>
  <c r="AO66" i="87"/>
  <c r="AN66" i="87"/>
  <c r="AM66" i="87"/>
  <c r="AL66" i="87"/>
  <c r="AK66" i="87"/>
  <c r="AJ66" i="87"/>
  <c r="AI66" i="87"/>
  <c r="AH66" i="87"/>
  <c r="AG66" i="87"/>
  <c r="AF66" i="87"/>
  <c r="AP65" i="87"/>
  <c r="AO65" i="87"/>
  <c r="AN65" i="87"/>
  <c r="AM65" i="87"/>
  <c r="AL65" i="87"/>
  <c r="AK65" i="87"/>
  <c r="AJ65" i="87"/>
  <c r="AI65" i="87"/>
  <c r="AH65" i="87"/>
  <c r="AG65" i="87"/>
  <c r="AF65" i="87"/>
  <c r="AP64" i="87"/>
  <c r="AO64" i="87"/>
  <c r="AN64" i="87"/>
  <c r="AM64" i="87"/>
  <c r="AL64" i="87"/>
  <c r="AK64" i="87"/>
  <c r="AJ64" i="87"/>
  <c r="AI64" i="87"/>
  <c r="AH64" i="87"/>
  <c r="AG64" i="87"/>
  <c r="AF64" i="87"/>
  <c r="AP63" i="87"/>
  <c r="AO63" i="87"/>
  <c r="AN63" i="87"/>
  <c r="AM63" i="87"/>
  <c r="AL63" i="87"/>
  <c r="AK63" i="87"/>
  <c r="AJ63" i="87"/>
  <c r="AI63" i="87"/>
  <c r="AH63" i="87"/>
  <c r="AG63" i="87"/>
  <c r="AF63" i="87"/>
  <c r="AP62" i="87"/>
  <c r="AO62" i="87"/>
  <c r="AN62" i="87"/>
  <c r="AM62" i="87"/>
  <c r="AL62" i="87"/>
  <c r="AK62" i="87"/>
  <c r="AJ62" i="87"/>
  <c r="AI62" i="87"/>
  <c r="AH62" i="87"/>
  <c r="AG62" i="87"/>
  <c r="AF62" i="87"/>
  <c r="AP61" i="87"/>
  <c r="AO61" i="87"/>
  <c r="AN61" i="87"/>
  <c r="AM61" i="87"/>
  <c r="AL61" i="87"/>
  <c r="AK61" i="87"/>
  <c r="AJ61" i="87"/>
  <c r="AI61" i="87"/>
  <c r="AH61" i="87"/>
  <c r="AG61" i="87"/>
  <c r="AF61" i="87"/>
  <c r="AP60" i="87"/>
  <c r="AO60" i="87"/>
  <c r="AN60" i="87"/>
  <c r="AM60" i="87"/>
  <c r="AL60" i="87"/>
  <c r="AK60" i="87"/>
  <c r="AJ60" i="87"/>
  <c r="AI60" i="87"/>
  <c r="AH60" i="87"/>
  <c r="AG60" i="87"/>
  <c r="AF60" i="87"/>
  <c r="AP59" i="87"/>
  <c r="AO59" i="87"/>
  <c r="AN59" i="87"/>
  <c r="AM59" i="87"/>
  <c r="AL59" i="87"/>
  <c r="AK59" i="87"/>
  <c r="AJ59" i="87"/>
  <c r="AI59" i="87"/>
  <c r="AH59" i="87"/>
  <c r="AG59" i="87"/>
  <c r="AF59" i="87"/>
  <c r="AP58" i="87"/>
  <c r="AO58" i="87"/>
  <c r="AN58" i="87"/>
  <c r="AM58" i="87"/>
  <c r="AL58" i="87"/>
  <c r="AK58" i="87"/>
  <c r="AJ58" i="87"/>
  <c r="AI58" i="87"/>
  <c r="AH58" i="87"/>
  <c r="AG58" i="87"/>
  <c r="AF58" i="87"/>
  <c r="AP57" i="87"/>
  <c r="AO57" i="87"/>
  <c r="AN57" i="87"/>
  <c r="AM57" i="87"/>
  <c r="AL57" i="87"/>
  <c r="AK57" i="87"/>
  <c r="AJ57" i="87"/>
  <c r="AI57" i="87"/>
  <c r="AH57" i="87"/>
  <c r="AG57" i="87"/>
  <c r="AF57" i="87"/>
  <c r="AP56" i="87"/>
  <c r="AO56" i="87"/>
  <c r="AN56" i="87"/>
  <c r="AM56" i="87"/>
  <c r="AL56" i="87"/>
  <c r="AK56" i="87"/>
  <c r="AJ56" i="87"/>
  <c r="AI56" i="87"/>
  <c r="AH56" i="87"/>
  <c r="AG56" i="87"/>
  <c r="AF56" i="87"/>
  <c r="AP55" i="87"/>
  <c r="AO55" i="87"/>
  <c r="AN55" i="87"/>
  <c r="AM55" i="87"/>
  <c r="AL55" i="87"/>
  <c r="AK55" i="87"/>
  <c r="AJ55" i="87"/>
  <c r="AI55" i="87"/>
  <c r="AH55" i="87"/>
  <c r="AG55" i="87"/>
  <c r="AF55" i="87"/>
  <c r="AP54" i="87"/>
  <c r="AO54" i="87"/>
  <c r="AN54" i="87"/>
  <c r="AM54" i="87"/>
  <c r="AL54" i="87"/>
  <c r="AK54" i="87"/>
  <c r="AJ54" i="87"/>
  <c r="AI54" i="87"/>
  <c r="AH54" i="87"/>
  <c r="AG54" i="87"/>
  <c r="AF54" i="87"/>
  <c r="AP53" i="87"/>
  <c r="AO53" i="87"/>
  <c r="AN53" i="87"/>
  <c r="AM53" i="87"/>
  <c r="AL53" i="87"/>
  <c r="AK53" i="87"/>
  <c r="AJ53" i="87"/>
  <c r="AI53" i="87"/>
  <c r="AH53" i="87"/>
  <c r="AG53" i="87"/>
  <c r="AF53" i="87"/>
  <c r="AP52" i="87"/>
  <c r="AO52" i="87"/>
  <c r="AN52" i="87"/>
  <c r="AM52" i="87"/>
  <c r="AL52" i="87"/>
  <c r="AK52" i="87"/>
  <c r="AJ52" i="87"/>
  <c r="AI52" i="87"/>
  <c r="AH52" i="87"/>
  <c r="AG52" i="87"/>
  <c r="AF52" i="87"/>
  <c r="AP51" i="87"/>
  <c r="AO51" i="87"/>
  <c r="AN51" i="87"/>
  <c r="AM51" i="87"/>
  <c r="AL51" i="87"/>
  <c r="AK51" i="87"/>
  <c r="AJ51" i="87"/>
  <c r="AI51" i="87"/>
  <c r="AH51" i="87"/>
  <c r="AG51" i="87"/>
  <c r="AF51" i="87"/>
  <c r="AP50" i="87"/>
  <c r="AO50" i="87"/>
  <c r="AN50" i="87"/>
  <c r="AM50" i="87"/>
  <c r="AL50" i="87"/>
  <c r="AK50" i="87"/>
  <c r="AJ50" i="87"/>
  <c r="AI50" i="87"/>
  <c r="AH50" i="87"/>
  <c r="AG50" i="87"/>
  <c r="AF50" i="87"/>
  <c r="AP49" i="87"/>
  <c r="AO49" i="87"/>
  <c r="AN49" i="87"/>
  <c r="AM49" i="87"/>
  <c r="AL49" i="87"/>
  <c r="AK49" i="87"/>
  <c r="AJ49" i="87"/>
  <c r="AI49" i="87"/>
  <c r="AH49" i="87"/>
  <c r="AG49" i="87"/>
  <c r="AF49" i="87"/>
  <c r="AP48" i="87"/>
  <c r="AO48" i="87"/>
  <c r="AN48" i="87"/>
  <c r="AM48" i="87"/>
  <c r="AL48" i="87"/>
  <c r="AK48" i="87"/>
  <c r="AJ48" i="87"/>
  <c r="AI48" i="87"/>
  <c r="AH48" i="87"/>
  <c r="AG48" i="87"/>
  <c r="AF48" i="87"/>
  <c r="AP47" i="87"/>
  <c r="AO47" i="87"/>
  <c r="AN47" i="87"/>
  <c r="AM47" i="87"/>
  <c r="AL47" i="87"/>
  <c r="AK47" i="87"/>
  <c r="AJ47" i="87"/>
  <c r="AI47" i="87"/>
  <c r="AH47" i="87"/>
  <c r="AG47" i="87"/>
  <c r="AF47" i="87"/>
  <c r="AP46" i="87"/>
  <c r="AO46" i="87"/>
  <c r="AN46" i="87"/>
  <c r="AM46" i="87"/>
  <c r="AL46" i="87"/>
  <c r="AK46" i="87"/>
  <c r="AJ46" i="87"/>
  <c r="AI46" i="87"/>
  <c r="AH46" i="87"/>
  <c r="AG46" i="87"/>
  <c r="AF46" i="87"/>
  <c r="AP45" i="87"/>
  <c r="AO45" i="87"/>
  <c r="AN45" i="87"/>
  <c r="AM45" i="87"/>
  <c r="AL45" i="87"/>
  <c r="AK45" i="87"/>
  <c r="AJ45" i="87"/>
  <c r="AI45" i="87"/>
  <c r="AH45" i="87"/>
  <c r="AG45" i="87"/>
  <c r="AF45" i="87"/>
  <c r="AP44" i="87"/>
  <c r="AO44" i="87"/>
  <c r="AN44" i="87"/>
  <c r="AM44" i="87"/>
  <c r="AL44" i="87"/>
  <c r="AK44" i="87"/>
  <c r="AJ44" i="87"/>
  <c r="AI44" i="87"/>
  <c r="AH44" i="87"/>
  <c r="AG44" i="87"/>
  <c r="AF44" i="87"/>
  <c r="AP43" i="87"/>
  <c r="AO43" i="87"/>
  <c r="AN43" i="87"/>
  <c r="AM43" i="87"/>
  <c r="AL43" i="87"/>
  <c r="AK43" i="87"/>
  <c r="AJ43" i="87"/>
  <c r="AI43" i="87"/>
  <c r="AH43" i="87"/>
  <c r="AG43" i="87"/>
  <c r="AF43" i="87"/>
  <c r="AP42" i="87"/>
  <c r="AO42" i="87"/>
  <c r="AN42" i="87"/>
  <c r="AM42" i="87"/>
  <c r="AL42" i="87"/>
  <c r="AK42" i="87"/>
  <c r="AJ42" i="87"/>
  <c r="AI42" i="87"/>
  <c r="AH42" i="87"/>
  <c r="AG42" i="87"/>
  <c r="AF42" i="87"/>
  <c r="AP41" i="87"/>
  <c r="AO41" i="87"/>
  <c r="AN41" i="87"/>
  <c r="AM41" i="87"/>
  <c r="AL41" i="87"/>
  <c r="AK41" i="87"/>
  <c r="AJ41" i="87"/>
  <c r="AI41" i="87"/>
  <c r="AH41" i="87"/>
  <c r="AG41" i="87"/>
  <c r="AF41" i="87"/>
  <c r="AP40" i="87"/>
  <c r="AO40" i="87"/>
  <c r="AN40" i="87"/>
  <c r="AM40" i="87"/>
  <c r="AL40" i="87"/>
  <c r="AK40" i="87"/>
  <c r="AJ40" i="87"/>
  <c r="AI40" i="87"/>
  <c r="AH40" i="87"/>
  <c r="AG40" i="87"/>
  <c r="AF40" i="87"/>
  <c r="AP39" i="87"/>
  <c r="AO39" i="87"/>
  <c r="AN39" i="87"/>
  <c r="AM39" i="87"/>
  <c r="AL39" i="87"/>
  <c r="AK39" i="87"/>
  <c r="AJ39" i="87"/>
  <c r="AI39" i="87"/>
  <c r="AH39" i="87"/>
  <c r="AG39" i="87"/>
  <c r="AF39" i="87"/>
  <c r="AP38" i="87"/>
  <c r="AO38" i="87"/>
  <c r="AN38" i="87"/>
  <c r="AM38" i="87"/>
  <c r="AL38" i="87"/>
  <c r="AK38" i="87"/>
  <c r="AJ38" i="87"/>
  <c r="AI38" i="87"/>
  <c r="AH38" i="87"/>
  <c r="AG38" i="87"/>
  <c r="AF38" i="87"/>
  <c r="AP37" i="87"/>
  <c r="AO37" i="87"/>
  <c r="AN37" i="87"/>
  <c r="AM37" i="87"/>
  <c r="AL37" i="87"/>
  <c r="AK37" i="87"/>
  <c r="AJ37" i="87"/>
  <c r="AI37" i="87"/>
  <c r="AH37" i="87"/>
  <c r="AG37" i="87"/>
  <c r="AF37" i="87"/>
  <c r="AP36" i="87"/>
  <c r="AO36" i="87"/>
  <c r="AN36" i="87"/>
  <c r="AM36" i="87"/>
  <c r="AL36" i="87"/>
  <c r="AK36" i="87"/>
  <c r="AJ36" i="87"/>
  <c r="AI36" i="87"/>
  <c r="AH36" i="87"/>
  <c r="AG36" i="87"/>
  <c r="AF36" i="87"/>
  <c r="AP35" i="87"/>
  <c r="AO35" i="87"/>
  <c r="AN35" i="87"/>
  <c r="AM35" i="87"/>
  <c r="AL35" i="87"/>
  <c r="AK35" i="87"/>
  <c r="AJ35" i="87"/>
  <c r="AI35" i="87"/>
  <c r="AH35" i="87"/>
  <c r="AG35" i="87"/>
  <c r="AF35" i="87"/>
  <c r="AP34" i="87"/>
  <c r="AO34" i="87"/>
  <c r="AN34" i="87"/>
  <c r="AM34" i="87"/>
  <c r="AL34" i="87"/>
  <c r="AK34" i="87"/>
  <c r="AJ34" i="87"/>
  <c r="AI34" i="87"/>
  <c r="AH34" i="87"/>
  <c r="AG34" i="87"/>
  <c r="AF34" i="87"/>
  <c r="AP33" i="87"/>
  <c r="AO33" i="87"/>
  <c r="AN33" i="87"/>
  <c r="AM33" i="87"/>
  <c r="AL33" i="87"/>
  <c r="AK33" i="87"/>
  <c r="AJ33" i="87"/>
  <c r="AI33" i="87"/>
  <c r="AH33" i="87"/>
  <c r="AG33" i="87"/>
  <c r="AF33" i="87"/>
  <c r="AP32" i="87"/>
  <c r="AO32" i="87"/>
  <c r="AN32" i="87"/>
  <c r="AM32" i="87"/>
  <c r="AL32" i="87"/>
  <c r="AK32" i="87"/>
  <c r="AJ32" i="87"/>
  <c r="AI32" i="87"/>
  <c r="AH32" i="87"/>
  <c r="AG32" i="87"/>
  <c r="AF32" i="87"/>
  <c r="AP31" i="87"/>
  <c r="AO31" i="87"/>
  <c r="AN31" i="87"/>
  <c r="AM31" i="87"/>
  <c r="AL31" i="87"/>
  <c r="AK31" i="87"/>
  <c r="AJ31" i="87"/>
  <c r="AI31" i="87"/>
  <c r="AH31" i="87"/>
  <c r="AG31" i="87"/>
  <c r="AF31" i="87"/>
  <c r="AP30" i="87"/>
  <c r="AO30" i="87"/>
  <c r="AN30" i="87"/>
  <c r="AM30" i="87"/>
  <c r="AL30" i="87"/>
  <c r="AK30" i="87"/>
  <c r="AJ30" i="87"/>
  <c r="AI30" i="87"/>
  <c r="AH30" i="87"/>
  <c r="AG30" i="87"/>
  <c r="AF30" i="87"/>
  <c r="AP29" i="87"/>
  <c r="AO29" i="87"/>
  <c r="AN29" i="87"/>
  <c r="AM29" i="87"/>
  <c r="AL29" i="87"/>
  <c r="AK29" i="87"/>
  <c r="AJ29" i="87"/>
  <c r="AI29" i="87"/>
  <c r="AH29" i="87"/>
  <c r="AG29" i="87"/>
  <c r="AF29" i="87"/>
  <c r="AP28" i="87"/>
  <c r="AO28" i="87"/>
  <c r="AN28" i="87"/>
  <c r="AM28" i="87"/>
  <c r="AL28" i="87"/>
  <c r="AK28" i="87"/>
  <c r="AJ28" i="87"/>
  <c r="AI28" i="87"/>
  <c r="AH28" i="87"/>
  <c r="AG28" i="87"/>
  <c r="AF28" i="87"/>
  <c r="AP27" i="87"/>
  <c r="AO27" i="87"/>
  <c r="AN27" i="87"/>
  <c r="AM27" i="87"/>
  <c r="AL27" i="87"/>
  <c r="AK27" i="87"/>
  <c r="AJ27" i="87"/>
  <c r="AI27" i="87"/>
  <c r="AH27" i="87"/>
  <c r="AG27" i="87"/>
  <c r="AF27" i="87"/>
  <c r="AP26" i="87"/>
  <c r="AO26" i="87"/>
  <c r="AN26" i="87"/>
  <c r="AM26" i="87"/>
  <c r="AL26" i="87"/>
  <c r="AK26" i="87"/>
  <c r="AJ26" i="87"/>
  <c r="AI26" i="87"/>
  <c r="AH26" i="87"/>
  <c r="AG26" i="87"/>
  <c r="AF26" i="87"/>
  <c r="AP25" i="87"/>
  <c r="AO25" i="87"/>
  <c r="AN25" i="87"/>
  <c r="AM25" i="87"/>
  <c r="AL25" i="87"/>
  <c r="AK25" i="87"/>
  <c r="AJ25" i="87"/>
  <c r="AI25" i="87"/>
  <c r="AH25" i="87"/>
  <c r="AG25" i="87"/>
  <c r="AF25" i="87"/>
  <c r="AP24" i="87"/>
  <c r="AO24" i="87"/>
  <c r="AN24" i="87"/>
  <c r="AM24" i="87"/>
  <c r="AL24" i="87"/>
  <c r="AK24" i="87"/>
  <c r="AJ24" i="87"/>
  <c r="AI24" i="87"/>
  <c r="AH24" i="87"/>
  <c r="AG24" i="87"/>
  <c r="AF24" i="87"/>
  <c r="AP23" i="87"/>
  <c r="AO23" i="87"/>
  <c r="AN23" i="87"/>
  <c r="AM23" i="87"/>
  <c r="AL23" i="87"/>
  <c r="AK23" i="87"/>
  <c r="AJ23" i="87"/>
  <c r="AI23" i="87"/>
  <c r="AH23" i="87"/>
  <c r="AG23" i="87"/>
  <c r="AF23" i="87"/>
  <c r="AP22" i="87"/>
  <c r="AO22" i="87"/>
  <c r="AN22" i="87"/>
  <c r="AM22" i="87"/>
  <c r="AL22" i="87"/>
  <c r="AK22" i="87"/>
  <c r="AJ22" i="87"/>
  <c r="AI22" i="87"/>
  <c r="AH22" i="87"/>
  <c r="AG22" i="87"/>
  <c r="AF22" i="87"/>
  <c r="AP21" i="87"/>
  <c r="AO21" i="87"/>
  <c r="AN21" i="87"/>
  <c r="AM21" i="87"/>
  <c r="AL21" i="87"/>
  <c r="AK21" i="87"/>
  <c r="AJ21" i="87"/>
  <c r="AI21" i="87"/>
  <c r="AH21" i="87"/>
  <c r="AG21" i="87"/>
  <c r="AF21" i="87"/>
  <c r="AP20" i="87"/>
  <c r="AO20" i="87"/>
  <c r="AN20" i="87"/>
  <c r="AM20" i="87"/>
  <c r="AL20" i="87"/>
  <c r="AK20" i="87"/>
  <c r="AJ20" i="87"/>
  <c r="AI20" i="87"/>
  <c r="AH20" i="87"/>
  <c r="AG20" i="87"/>
  <c r="AF20" i="87"/>
  <c r="AP19" i="87"/>
  <c r="AO19" i="87"/>
  <c r="AN19" i="87"/>
  <c r="AM19" i="87"/>
  <c r="AL19" i="87"/>
  <c r="AK19" i="87"/>
  <c r="AJ19" i="87"/>
  <c r="AI19" i="87"/>
  <c r="AH19" i="87"/>
  <c r="AG19" i="87"/>
  <c r="AF19" i="87"/>
  <c r="AP18" i="87"/>
  <c r="AO18" i="87"/>
  <c r="AN18" i="87"/>
  <c r="AM18" i="87"/>
  <c r="AL18" i="87"/>
  <c r="AK18" i="87"/>
  <c r="AJ18" i="87"/>
  <c r="AI18" i="87"/>
  <c r="AH18" i="87"/>
  <c r="AG18" i="87"/>
  <c r="AF18" i="87"/>
  <c r="AP17" i="87"/>
  <c r="AO17" i="87"/>
  <c r="AN17" i="87"/>
  <c r="AM17" i="87"/>
  <c r="AL17" i="87"/>
  <c r="AK17" i="87"/>
  <c r="AJ17" i="87"/>
  <c r="AI17" i="87"/>
  <c r="AH17" i="87"/>
  <c r="AG17" i="87"/>
  <c r="AF17" i="87"/>
  <c r="AP16" i="87"/>
  <c r="AO16" i="87"/>
  <c r="AN16" i="87"/>
  <c r="AM16" i="87"/>
  <c r="AL16" i="87"/>
  <c r="AK16" i="87"/>
  <c r="AJ16" i="87"/>
  <c r="AI16" i="87"/>
  <c r="AH16" i="87"/>
  <c r="AG16" i="87"/>
  <c r="AF16" i="87"/>
  <c r="AP15" i="87"/>
  <c r="AO15" i="87"/>
  <c r="AN15" i="87"/>
  <c r="AM15" i="87"/>
  <c r="AL15" i="87"/>
  <c r="AK15" i="87"/>
  <c r="AJ15" i="87"/>
  <c r="AI15" i="87"/>
  <c r="AH15" i="87"/>
  <c r="AG15" i="87"/>
  <c r="AF15" i="87"/>
  <c r="AP14" i="87"/>
  <c r="AO14" i="87"/>
  <c r="AN14" i="87"/>
  <c r="AM14" i="87"/>
  <c r="AL14" i="87"/>
  <c r="AK14" i="87"/>
  <c r="AJ14" i="87"/>
  <c r="AI14" i="87"/>
  <c r="AH14" i="87"/>
  <c r="AG14" i="87"/>
  <c r="AF14" i="87"/>
  <c r="AN13" i="87"/>
  <c r="AM13" i="87"/>
  <c r="AL13" i="87"/>
  <c r="AK13" i="87"/>
  <c r="AJ13" i="87"/>
  <c r="AI13" i="87"/>
  <c r="AH13" i="87"/>
  <c r="AG13" i="87"/>
  <c r="AF13" i="87"/>
  <c r="AE13" i="87"/>
  <c r="AD13" i="87"/>
  <c r="AC13" i="87"/>
  <c r="AB13" i="87"/>
  <c r="AA13" i="87"/>
  <c r="Z13" i="87"/>
  <c r="Y13" i="87"/>
  <c r="X13" i="87"/>
  <c r="W13" i="87"/>
  <c r="V13" i="87"/>
  <c r="U13" i="87"/>
  <c r="T13" i="87"/>
  <c r="S13" i="87"/>
  <c r="R13" i="87"/>
  <c r="Q13" i="87"/>
  <c r="P13" i="87"/>
  <c r="O13" i="87"/>
  <c r="N13" i="87"/>
  <c r="M13" i="87"/>
  <c r="L13" i="87"/>
  <c r="K13" i="87"/>
  <c r="J13" i="87"/>
  <c r="I13" i="87"/>
  <c r="H13" i="87"/>
  <c r="G13" i="87"/>
  <c r="F13" i="87"/>
  <c r="E13" i="87"/>
  <c r="D13" i="87"/>
  <c r="C13" i="87"/>
  <c r="B13" i="87"/>
  <c r="A13" i="87"/>
  <c r="B8" i="87"/>
  <c r="B6" i="87"/>
  <c r="B5" i="87"/>
  <c r="B4" i="87"/>
  <c r="B2" i="87"/>
  <c r="B1" i="87"/>
  <c r="AT17" i="78" l="1"/>
  <c r="AT16" i="78"/>
  <c r="AT15" i="78"/>
  <c r="AT14" i="78"/>
  <c r="AT13" i="78"/>
  <c r="AT8" i="78"/>
  <c r="AT7" i="78"/>
  <c r="AT6" i="78"/>
  <c r="AT5" i="78"/>
  <c r="AT4" i="78"/>
  <c r="B3" i="87" s="1"/>
  <c r="AT3" i="78"/>
  <c r="AT2" i="78"/>
  <c r="K177" i="102" l="1"/>
  <c r="K178" i="102"/>
  <c r="J177" i="102"/>
  <c r="J178" i="102"/>
  <c r="F177" i="102"/>
  <c r="F178" i="102"/>
  <c r="L17" i="102" l="1"/>
  <c r="E20" i="102"/>
  <c r="H20" i="102"/>
  <c r="K20" i="102"/>
  <c r="E21" i="102"/>
  <c r="H21" i="102"/>
  <c r="K21" i="102"/>
  <c r="E22" i="102"/>
  <c r="H22" i="102"/>
  <c r="K22" i="102"/>
  <c r="E23" i="102"/>
  <c r="H23" i="102"/>
  <c r="K23" i="102"/>
  <c r="B21" i="102"/>
  <c r="B22" i="102"/>
  <c r="B23" i="102"/>
  <c r="B20"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K29" i="102"/>
  <c r="J29" i="102"/>
  <c r="F29" i="102"/>
  <c r="C29" i="102"/>
  <c r="D29" i="102" s="1"/>
  <c r="J31" i="99"/>
  <c r="G31" i="99"/>
  <c r="J30" i="99"/>
  <c r="G30" i="99"/>
  <c r="J29" i="99"/>
  <c r="G29" i="99"/>
  <c r="J28" i="99"/>
  <c r="N86" i="97"/>
  <c r="B70" i="97"/>
  <c r="M69" i="97"/>
  <c r="B69" i="97"/>
  <c r="M68" i="97"/>
  <c r="B68" i="97"/>
  <c r="M67" i="97"/>
  <c r="B67" i="97"/>
  <c r="M66" i="97"/>
  <c r="B66" i="97"/>
  <c r="M65" i="97"/>
  <c r="B65" i="97"/>
  <c r="M64" i="97"/>
  <c r="B76" i="97" s="1"/>
  <c r="B77" i="97" s="1"/>
  <c r="S111" i="78" l="1"/>
  <c r="S110" i="78"/>
  <c r="S109" i="78" l="1"/>
  <c r="H13" i="78"/>
  <c r="C111" i="78" l="1"/>
  <c r="AU4" i="78"/>
  <c r="AU15" i="78"/>
  <c r="AU14" i="78"/>
  <c r="AU7" i="78" l="1"/>
  <c r="AV7" i="78"/>
  <c r="AU16" i="78" l="1"/>
  <c r="AU13" i="78"/>
  <c r="AU8" i="78"/>
  <c r="AU6" i="78"/>
  <c r="AU5" i="78"/>
  <c r="AU2" i="78"/>
  <c r="AV4" i="78" l="1"/>
  <c r="AW4" i="78" s="1"/>
  <c r="AV8" i="78"/>
  <c r="AW8" i="78" s="1"/>
  <c r="C12" i="79"/>
  <c r="D12" i="79"/>
  <c r="E12" i="79"/>
  <c r="F12" i="79"/>
  <c r="G12" i="79"/>
  <c r="H12" i="79"/>
  <c r="I12" i="79"/>
  <c r="J12" i="79"/>
  <c r="L12" i="79"/>
  <c r="N12" i="79"/>
  <c r="T12" i="79"/>
  <c r="U12" i="79"/>
  <c r="W12" i="79"/>
  <c r="AA113" i="78" l="1"/>
  <c r="V114" i="78"/>
  <c r="R114" i="78"/>
  <c r="AO113" i="78"/>
  <c r="AK113" i="78"/>
  <c r="AG113" i="78"/>
  <c r="AC113" i="78"/>
  <c r="W113" i="78"/>
  <c r="L113" i="78"/>
  <c r="F113" i="78"/>
  <c r="AQ113" i="78"/>
  <c r="AI113" i="78"/>
  <c r="H113" i="78"/>
  <c r="S114" i="78"/>
  <c r="AL113" i="78"/>
  <c r="AD113" i="78"/>
  <c r="Y113" i="78"/>
  <c r="G113" i="78"/>
  <c r="U114" i="78"/>
  <c r="AR113" i="78"/>
  <c r="AN113" i="78"/>
  <c r="AJ113" i="78"/>
  <c r="AF113" i="78"/>
  <c r="AB113" i="78"/>
  <c r="R113" i="78"/>
  <c r="K113" i="78"/>
  <c r="E113" i="78"/>
  <c r="T114" i="78"/>
  <c r="AM113" i="78"/>
  <c r="AE113" i="78"/>
  <c r="P113" i="78"/>
  <c r="D113" i="78"/>
  <c r="AP113" i="78"/>
  <c r="AH113" i="78"/>
  <c r="C113" i="78"/>
  <c r="Q19" i="79"/>
  <c r="R19" i="79"/>
  <c r="S19" i="79"/>
  <c r="T19" i="79"/>
  <c r="P19" i="79"/>
  <c r="P18" i="79"/>
  <c r="N18" i="79"/>
  <c r="AA18" i="79"/>
  <c r="Y18" i="79"/>
  <c r="U18" i="79"/>
  <c r="W18" i="79"/>
  <c r="AB18" i="79"/>
  <c r="W22" i="79"/>
  <c r="U22" i="79"/>
  <c r="W14" i="79"/>
  <c r="U14" i="79"/>
  <c r="W10" i="79"/>
  <c r="U10" i="79"/>
  <c r="Q23" i="79"/>
  <c r="R23" i="79"/>
  <c r="S23" i="79"/>
  <c r="T23" i="79"/>
  <c r="P23" i="79"/>
  <c r="Q15" i="79"/>
  <c r="R15" i="79"/>
  <c r="S15" i="79"/>
  <c r="T15" i="79"/>
  <c r="P15" i="79"/>
  <c r="P14" i="79"/>
  <c r="P22" i="79"/>
  <c r="R14" i="79"/>
  <c r="P10" i="79"/>
  <c r="Q11" i="79"/>
  <c r="R11" i="79"/>
  <c r="S11" i="79"/>
  <c r="T11" i="79"/>
  <c r="P11" i="79"/>
  <c r="C117" i="78" l="1"/>
  <c r="C31" i="102" s="1"/>
  <c r="D31" i="102" s="1"/>
  <c r="C118" i="78"/>
  <c r="C32" i="102" s="1"/>
  <c r="D32" i="102" s="1"/>
  <c r="C119" i="78"/>
  <c r="C33" i="102" s="1"/>
  <c r="D33" i="102" s="1"/>
  <c r="C120" i="78"/>
  <c r="C34" i="102" s="1"/>
  <c r="D34" i="102" s="1"/>
  <c r="C121" i="78"/>
  <c r="C35" i="102" s="1"/>
  <c r="D35" i="102" s="1"/>
  <c r="C122" i="78"/>
  <c r="C36" i="102" s="1"/>
  <c r="D36" i="102" s="1"/>
  <c r="C123" i="78"/>
  <c r="C37" i="102" s="1"/>
  <c r="D37" i="102" s="1"/>
  <c r="C124" i="78"/>
  <c r="C38" i="102" s="1"/>
  <c r="D38" i="102" s="1"/>
  <c r="C125" i="78"/>
  <c r="C39" i="102" s="1"/>
  <c r="D39" i="102" s="1"/>
  <c r="C126" i="78"/>
  <c r="C40" i="102" s="1"/>
  <c r="D40" i="102" s="1"/>
  <c r="C127" i="78"/>
  <c r="C41" i="102" s="1"/>
  <c r="D41" i="102" s="1"/>
  <c r="C128" i="78"/>
  <c r="C42" i="102" s="1"/>
  <c r="D42" i="102" s="1"/>
  <c r="C129" i="78"/>
  <c r="C43" i="102" s="1"/>
  <c r="D43" i="102" s="1"/>
  <c r="C130" i="78"/>
  <c r="C44" i="102" s="1"/>
  <c r="D44" i="102" s="1"/>
  <c r="C131" i="78"/>
  <c r="C45" i="102" s="1"/>
  <c r="D45" i="102" s="1"/>
  <c r="C132" i="78"/>
  <c r="C46" i="102" s="1"/>
  <c r="D46" i="102" s="1"/>
  <c r="C133" i="78"/>
  <c r="C47" i="102" s="1"/>
  <c r="D47" i="102" s="1"/>
  <c r="C134" i="78"/>
  <c r="C48" i="102" s="1"/>
  <c r="D48" i="102" s="1"/>
  <c r="C135" i="78"/>
  <c r="C49" i="102" s="1"/>
  <c r="D49" i="102" s="1"/>
  <c r="C136" i="78"/>
  <c r="C50" i="102" s="1"/>
  <c r="D50" i="102" s="1"/>
  <c r="C137" i="78"/>
  <c r="C51" i="102" s="1"/>
  <c r="D51" i="102" s="1"/>
  <c r="C138" i="78"/>
  <c r="C52" i="102" s="1"/>
  <c r="D52" i="102" s="1"/>
  <c r="C139" i="78"/>
  <c r="C53" i="102" s="1"/>
  <c r="D53" i="102" s="1"/>
  <c r="C140" i="78"/>
  <c r="C54" i="102" s="1"/>
  <c r="D54" i="102" s="1"/>
  <c r="C141" i="78"/>
  <c r="C55" i="102" s="1"/>
  <c r="D55" i="102" s="1"/>
  <c r="C142" i="78"/>
  <c r="C56" i="102" s="1"/>
  <c r="D56" i="102" s="1"/>
  <c r="C143" i="78"/>
  <c r="C57" i="102" s="1"/>
  <c r="D57" i="102" s="1"/>
  <c r="C144" i="78"/>
  <c r="C58" i="102" s="1"/>
  <c r="D58" i="102" s="1"/>
  <c r="C145" i="78"/>
  <c r="C59" i="102" s="1"/>
  <c r="D59" i="102" s="1"/>
  <c r="C146" i="78"/>
  <c r="C60" i="102" s="1"/>
  <c r="D60" i="102" s="1"/>
  <c r="C147" i="78"/>
  <c r="C61" i="102" s="1"/>
  <c r="D61" i="102" s="1"/>
  <c r="C148" i="78"/>
  <c r="C62" i="102" s="1"/>
  <c r="D62" i="102" s="1"/>
  <c r="C149" i="78"/>
  <c r="C63" i="102" s="1"/>
  <c r="D63" i="102" s="1"/>
  <c r="C150" i="78"/>
  <c r="C64" i="102" s="1"/>
  <c r="D64" i="102" s="1"/>
  <c r="C151" i="78"/>
  <c r="C65" i="102" s="1"/>
  <c r="D65" i="102" s="1"/>
  <c r="C152" i="78"/>
  <c r="C66" i="102" s="1"/>
  <c r="D66" i="102" s="1"/>
  <c r="C153" i="78"/>
  <c r="C67" i="102" s="1"/>
  <c r="D67" i="102" s="1"/>
  <c r="C154" i="78"/>
  <c r="C68" i="102" s="1"/>
  <c r="D68" i="102" s="1"/>
  <c r="C155" i="78"/>
  <c r="C69" i="102" s="1"/>
  <c r="D69" i="102" s="1"/>
  <c r="C156" i="78"/>
  <c r="C70" i="102" s="1"/>
  <c r="D70" i="102" s="1"/>
  <c r="C157" i="78"/>
  <c r="C71" i="102" s="1"/>
  <c r="D71" i="102" s="1"/>
  <c r="C158" i="78"/>
  <c r="C72" i="102" s="1"/>
  <c r="D72" i="102" s="1"/>
  <c r="C159" i="78"/>
  <c r="C73" i="102" s="1"/>
  <c r="D73" i="102" s="1"/>
  <c r="C160" i="78"/>
  <c r="C74" i="102" s="1"/>
  <c r="D74" i="102" s="1"/>
  <c r="C161" i="78"/>
  <c r="C75" i="102" s="1"/>
  <c r="D75" i="102" s="1"/>
  <c r="C162" i="78"/>
  <c r="C76" i="102" s="1"/>
  <c r="D76" i="102" s="1"/>
  <c r="C163" i="78"/>
  <c r="C77" i="102" s="1"/>
  <c r="D77" i="102" s="1"/>
  <c r="C164" i="78"/>
  <c r="C78" i="102" s="1"/>
  <c r="D78" i="102" s="1"/>
  <c r="C165" i="78"/>
  <c r="C79" i="102" s="1"/>
  <c r="D79" i="102" s="1"/>
  <c r="C166" i="78"/>
  <c r="C80" i="102" s="1"/>
  <c r="D80" i="102" s="1"/>
  <c r="C167" i="78"/>
  <c r="C81" i="102" s="1"/>
  <c r="D81" i="102" s="1"/>
  <c r="C168" i="78"/>
  <c r="C82" i="102" s="1"/>
  <c r="D82" i="102" s="1"/>
  <c r="C169" i="78"/>
  <c r="C83" i="102" s="1"/>
  <c r="D83" i="102" s="1"/>
  <c r="C170" i="78"/>
  <c r="C84" i="102" s="1"/>
  <c r="D84" i="102" s="1"/>
  <c r="C171" i="78"/>
  <c r="C85" i="102" s="1"/>
  <c r="D85" i="102" s="1"/>
  <c r="C172" i="78"/>
  <c r="C86" i="102" s="1"/>
  <c r="D86" i="102" s="1"/>
  <c r="C173" i="78"/>
  <c r="C87" i="102" s="1"/>
  <c r="D87" i="102" s="1"/>
  <c r="C174" i="78"/>
  <c r="C88" i="102" s="1"/>
  <c r="D88" i="102" s="1"/>
  <c r="C175" i="78"/>
  <c r="C89" i="102" s="1"/>
  <c r="D89" i="102" s="1"/>
  <c r="C176" i="78"/>
  <c r="C90" i="102" s="1"/>
  <c r="D90" i="102" s="1"/>
  <c r="C177" i="78"/>
  <c r="C91" i="102" s="1"/>
  <c r="D91" i="102" s="1"/>
  <c r="C178" i="78"/>
  <c r="C92" i="102" s="1"/>
  <c r="D92" i="102" s="1"/>
  <c r="C179" i="78"/>
  <c r="C93" i="102" s="1"/>
  <c r="D93" i="102" s="1"/>
  <c r="C180" i="78"/>
  <c r="C94" i="102" s="1"/>
  <c r="D94" i="102" s="1"/>
  <c r="C181" i="78"/>
  <c r="C95" i="102" s="1"/>
  <c r="D95" i="102" s="1"/>
  <c r="C182" i="78"/>
  <c r="C96" i="102" s="1"/>
  <c r="D96" i="102" s="1"/>
  <c r="C183" i="78"/>
  <c r="C97" i="102" s="1"/>
  <c r="D97" i="102" s="1"/>
  <c r="C184" i="78"/>
  <c r="C98" i="102" s="1"/>
  <c r="D98" i="102" s="1"/>
  <c r="C185" i="78"/>
  <c r="C99" i="102" s="1"/>
  <c r="D99" i="102" s="1"/>
  <c r="C186" i="78"/>
  <c r="C100" i="102" s="1"/>
  <c r="D100" i="102" s="1"/>
  <c r="C187" i="78"/>
  <c r="C101" i="102" s="1"/>
  <c r="D101" i="102" s="1"/>
  <c r="C188" i="78"/>
  <c r="C102" i="102" s="1"/>
  <c r="D102" i="102" s="1"/>
  <c r="C189" i="78"/>
  <c r="C103" i="102" s="1"/>
  <c r="D103" i="102" s="1"/>
  <c r="C190" i="78"/>
  <c r="C104" i="102" s="1"/>
  <c r="D104" i="102" s="1"/>
  <c r="C191" i="78"/>
  <c r="C105" i="102" s="1"/>
  <c r="D105" i="102" s="1"/>
  <c r="C192" i="78"/>
  <c r="C106" i="102" s="1"/>
  <c r="D106" i="102" s="1"/>
  <c r="C193" i="78"/>
  <c r="C107" i="102" s="1"/>
  <c r="D107" i="102" s="1"/>
  <c r="C194" i="78"/>
  <c r="C108" i="102" s="1"/>
  <c r="D108" i="102" s="1"/>
  <c r="C195" i="78"/>
  <c r="C109" i="102" s="1"/>
  <c r="D109" i="102" s="1"/>
  <c r="C196" i="78"/>
  <c r="C110" i="102" s="1"/>
  <c r="D110" i="102" s="1"/>
  <c r="C197" i="78"/>
  <c r="C111" i="102" s="1"/>
  <c r="D111" i="102" s="1"/>
  <c r="C198" i="78"/>
  <c r="C112" i="102" s="1"/>
  <c r="D112" i="102" s="1"/>
  <c r="C199" i="78"/>
  <c r="C113" i="102" s="1"/>
  <c r="D113" i="102" s="1"/>
  <c r="C200" i="78"/>
  <c r="C114" i="102" s="1"/>
  <c r="D114" i="102" s="1"/>
  <c r="C201" i="78"/>
  <c r="C115" i="102" s="1"/>
  <c r="D115" i="102" s="1"/>
  <c r="C202" i="78"/>
  <c r="C116" i="102" s="1"/>
  <c r="D116" i="102" s="1"/>
  <c r="C203" i="78"/>
  <c r="C117" i="102" s="1"/>
  <c r="D117" i="102" s="1"/>
  <c r="C204" i="78"/>
  <c r="C118" i="102" s="1"/>
  <c r="D118" i="102" s="1"/>
  <c r="C205" i="78"/>
  <c r="C119" i="102" s="1"/>
  <c r="D119" i="102" s="1"/>
  <c r="C206" i="78"/>
  <c r="C120" i="102" s="1"/>
  <c r="D120" i="102" s="1"/>
  <c r="C207" i="78"/>
  <c r="C121" i="102" s="1"/>
  <c r="D121" i="102" s="1"/>
  <c r="C208" i="78"/>
  <c r="C122" i="102" s="1"/>
  <c r="D122" i="102" s="1"/>
  <c r="C209" i="78"/>
  <c r="C123" i="102" s="1"/>
  <c r="D123" i="102" s="1"/>
  <c r="C210" i="78"/>
  <c r="C124" i="102" s="1"/>
  <c r="D124" i="102" s="1"/>
  <c r="C211" i="78"/>
  <c r="C125" i="102" s="1"/>
  <c r="D125" i="102" s="1"/>
  <c r="C212" i="78"/>
  <c r="C126" i="102" s="1"/>
  <c r="D126" i="102" s="1"/>
  <c r="C213" i="78"/>
  <c r="C127" i="102" s="1"/>
  <c r="D127" i="102" s="1"/>
  <c r="C214" i="78"/>
  <c r="C128" i="102" s="1"/>
  <c r="D128" i="102" s="1"/>
  <c r="C215" i="78"/>
  <c r="C129" i="102" s="1"/>
  <c r="D129" i="102" s="1"/>
  <c r="C216" i="78"/>
  <c r="C130" i="102" s="1"/>
  <c r="D130" i="102" s="1"/>
  <c r="C217" i="78"/>
  <c r="C131" i="102" s="1"/>
  <c r="D131" i="102" s="1"/>
  <c r="C218" i="78"/>
  <c r="C132" i="102" s="1"/>
  <c r="D132" i="102" s="1"/>
  <c r="C219" i="78"/>
  <c r="C133" i="102" s="1"/>
  <c r="D133" i="102" s="1"/>
  <c r="C220" i="78"/>
  <c r="C134" i="102" s="1"/>
  <c r="D134" i="102" s="1"/>
  <c r="C221" i="78"/>
  <c r="C135" i="102" s="1"/>
  <c r="D135" i="102" s="1"/>
  <c r="C222" i="78"/>
  <c r="C136" i="102" s="1"/>
  <c r="D136" i="102" s="1"/>
  <c r="C223" i="78"/>
  <c r="C137" i="102" s="1"/>
  <c r="D137" i="102" s="1"/>
  <c r="C224" i="78"/>
  <c r="C138" i="102" s="1"/>
  <c r="D138" i="102" s="1"/>
  <c r="C225" i="78"/>
  <c r="C139" i="102" s="1"/>
  <c r="D139" i="102" s="1"/>
  <c r="C226" i="78"/>
  <c r="C140" i="102" s="1"/>
  <c r="D140" i="102" s="1"/>
  <c r="C227" i="78"/>
  <c r="C141" i="102" s="1"/>
  <c r="D141" i="102" s="1"/>
  <c r="C228" i="78"/>
  <c r="C142" i="102" s="1"/>
  <c r="D142" i="102" s="1"/>
  <c r="C229" i="78"/>
  <c r="C143" i="102" s="1"/>
  <c r="D143" i="102" s="1"/>
  <c r="C230" i="78"/>
  <c r="C144" i="102" s="1"/>
  <c r="D144" i="102" s="1"/>
  <c r="C231" i="78"/>
  <c r="C145" i="102" s="1"/>
  <c r="D145" i="102" s="1"/>
  <c r="C232" i="78"/>
  <c r="C146" i="102" s="1"/>
  <c r="D146" i="102" s="1"/>
  <c r="C233" i="78"/>
  <c r="C147" i="102" s="1"/>
  <c r="D147" i="102" s="1"/>
  <c r="C234" i="78"/>
  <c r="C148" i="102" s="1"/>
  <c r="D148" i="102" s="1"/>
  <c r="C235" i="78"/>
  <c r="C149" i="102" s="1"/>
  <c r="D149" i="102" s="1"/>
  <c r="C236" i="78"/>
  <c r="C150" i="102" s="1"/>
  <c r="D150" i="102" s="1"/>
  <c r="C237" i="78"/>
  <c r="C151" i="102" s="1"/>
  <c r="D151" i="102" s="1"/>
  <c r="C238" i="78"/>
  <c r="C152" i="102" s="1"/>
  <c r="D152" i="102" s="1"/>
  <c r="C239" i="78"/>
  <c r="C153" i="102" s="1"/>
  <c r="D153" i="102" s="1"/>
  <c r="C240" i="78"/>
  <c r="C154" i="102" s="1"/>
  <c r="D154" i="102" s="1"/>
  <c r="C241" i="78"/>
  <c r="C155" i="102" s="1"/>
  <c r="D155" i="102" s="1"/>
  <c r="C242" i="78"/>
  <c r="C156" i="102" s="1"/>
  <c r="D156" i="102" s="1"/>
  <c r="C243" i="78"/>
  <c r="C157" i="102" s="1"/>
  <c r="D157" i="102" s="1"/>
  <c r="C244" i="78"/>
  <c r="C158" i="102" s="1"/>
  <c r="D158" i="102" s="1"/>
  <c r="C245" i="78"/>
  <c r="C159" i="102" s="1"/>
  <c r="D159" i="102" s="1"/>
  <c r="C246" i="78"/>
  <c r="C160" i="102" s="1"/>
  <c r="D160" i="102" s="1"/>
  <c r="C247" i="78"/>
  <c r="C161" i="102" s="1"/>
  <c r="D161" i="102" s="1"/>
  <c r="C248" i="78"/>
  <c r="C162" i="102" s="1"/>
  <c r="D162" i="102" s="1"/>
  <c r="C249" i="78"/>
  <c r="C163" i="102" s="1"/>
  <c r="D163" i="102" s="1"/>
  <c r="C250" i="78"/>
  <c r="C164" i="102" s="1"/>
  <c r="D164" i="102" s="1"/>
  <c r="C251" i="78"/>
  <c r="C165" i="102" s="1"/>
  <c r="D165" i="102" s="1"/>
  <c r="C252" i="78"/>
  <c r="C166" i="102" s="1"/>
  <c r="D166" i="102" s="1"/>
  <c r="C253" i="78"/>
  <c r="C167" i="102" s="1"/>
  <c r="D167" i="102" s="1"/>
  <c r="C254" i="78"/>
  <c r="C168" i="102" s="1"/>
  <c r="D168" i="102" s="1"/>
  <c r="C255" i="78"/>
  <c r="C169" i="102" s="1"/>
  <c r="D169" i="102" s="1"/>
  <c r="C256" i="78"/>
  <c r="C170" i="102" s="1"/>
  <c r="D170" i="102" s="1"/>
  <c r="C257" i="78"/>
  <c r="C171" i="102" s="1"/>
  <c r="D171" i="102" s="1"/>
  <c r="C258" i="78"/>
  <c r="C172" i="102" s="1"/>
  <c r="D172" i="102" s="1"/>
  <c r="C259" i="78"/>
  <c r="C173" i="102" s="1"/>
  <c r="D173" i="102" s="1"/>
  <c r="C260" i="78"/>
  <c r="C174" i="102" s="1"/>
  <c r="D174" i="102" s="1"/>
  <c r="C261" i="78"/>
  <c r="C175" i="102" s="1"/>
  <c r="D175" i="102" s="1"/>
  <c r="C262" i="78"/>
  <c r="C176" i="102" s="1"/>
  <c r="D176" i="102" s="1"/>
  <c r="C263" i="78"/>
  <c r="C177" i="102" s="1"/>
  <c r="D177" i="102" s="1"/>
  <c r="C264" i="78"/>
  <c r="C178" i="102" s="1"/>
  <c r="D178" i="102" s="1"/>
  <c r="C116" i="78"/>
  <c r="C30" i="102" s="1"/>
  <c r="D30" i="102" s="1"/>
  <c r="AF22" i="79" l="1"/>
  <c r="AE22" i="79"/>
  <c r="AD22" i="79"/>
  <c r="AC22" i="79"/>
  <c r="AB22" i="79"/>
  <c r="AA22" i="79"/>
  <c r="Z22" i="79"/>
  <c r="Y24" i="79"/>
  <c r="Y22" i="79"/>
  <c r="T22" i="79"/>
  <c r="S22" i="79"/>
  <c r="R22" i="79"/>
  <c r="Q22" i="79"/>
  <c r="N22" i="79"/>
  <c r="L22" i="79"/>
  <c r="J22" i="79"/>
  <c r="C24" i="79"/>
  <c r="D22" i="79"/>
  <c r="E22" i="79"/>
  <c r="F22" i="79"/>
  <c r="G22" i="79"/>
  <c r="H22" i="79"/>
  <c r="I22" i="79"/>
  <c r="C22" i="79"/>
  <c r="Z18" i="79"/>
  <c r="L18" i="79"/>
  <c r="N113" i="78" s="1"/>
  <c r="A70" i="87" s="1"/>
  <c r="J18" i="79"/>
  <c r="E18" i="79"/>
  <c r="F18" i="79"/>
  <c r="G18" i="79"/>
  <c r="H18" i="79"/>
  <c r="I18" i="79"/>
  <c r="D18" i="79"/>
  <c r="C20" i="79"/>
  <c r="C18" i="79"/>
  <c r="U15" i="79"/>
  <c r="V15" i="79"/>
  <c r="W15" i="79"/>
  <c r="X15" i="79"/>
  <c r="T14" i="79"/>
  <c r="S14" i="79"/>
  <c r="Q14" i="79"/>
  <c r="N14" i="79"/>
  <c r="L14" i="79"/>
  <c r="J14" i="79"/>
  <c r="C16" i="79"/>
  <c r="D14" i="79"/>
  <c r="E14" i="79"/>
  <c r="F14" i="79"/>
  <c r="G14" i="79"/>
  <c r="H14" i="79"/>
  <c r="I14" i="79"/>
  <c r="C14" i="79"/>
  <c r="Y10" i="79"/>
  <c r="N10" i="79"/>
  <c r="L10" i="79"/>
  <c r="J10" i="79"/>
  <c r="I10" i="79"/>
  <c r="H10" i="79"/>
  <c r="G10" i="79"/>
  <c r="F10" i="79"/>
  <c r="E10" i="79"/>
  <c r="D10" i="79"/>
  <c r="C10" i="79"/>
  <c r="A162" i="87" l="1"/>
  <c r="A71" i="87"/>
  <c r="A117" i="87"/>
  <c r="A21" i="87"/>
  <c r="A34" i="87"/>
  <c r="A131" i="87"/>
  <c r="A64" i="87"/>
  <c r="A65" i="87"/>
  <c r="A130" i="87"/>
  <c r="A157" i="87"/>
  <c r="A35" i="87"/>
  <c r="A32" i="87"/>
  <c r="A105" i="87"/>
  <c r="A76" i="87"/>
  <c r="A91" i="87"/>
  <c r="A75" i="87"/>
  <c r="A25" i="87"/>
  <c r="A22" i="87"/>
  <c r="A37" i="87"/>
  <c r="A51" i="87"/>
  <c r="A49" i="87"/>
  <c r="A121" i="87"/>
  <c r="A79" i="87"/>
  <c r="A94" i="87"/>
  <c r="A108" i="87"/>
  <c r="A137" i="87"/>
  <c r="A120" i="87"/>
  <c r="A52" i="87"/>
  <c r="A145" i="87"/>
  <c r="A53" i="87"/>
  <c r="A155" i="87"/>
  <c r="A83" i="87"/>
  <c r="A33" i="87"/>
  <c r="A38" i="87"/>
  <c r="A23" i="87"/>
  <c r="A112" i="87"/>
  <c r="A44" i="87"/>
  <c r="A125" i="87"/>
  <c r="A58" i="87"/>
  <c r="A134" i="87"/>
  <c r="A88" i="87"/>
  <c r="A124" i="87"/>
  <c r="A39" i="87"/>
  <c r="A18" i="87"/>
  <c r="A147" i="87"/>
  <c r="A55" i="87"/>
  <c r="A154" i="87"/>
  <c r="A69" i="87"/>
  <c r="A152" i="87"/>
  <c r="A67" i="87"/>
  <c r="A114" i="87"/>
  <c r="A158" i="87"/>
  <c r="A156" i="87"/>
  <c r="A138" i="87"/>
  <c r="A95" i="87"/>
  <c r="A146" i="87"/>
  <c r="A61" i="87"/>
  <c r="A163" i="87"/>
  <c r="A92" i="87"/>
  <c r="A41" i="87"/>
  <c r="F75" i="87"/>
  <c r="F15" i="87"/>
  <c r="B44" i="87"/>
  <c r="B28" i="87"/>
  <c r="B61" i="87"/>
  <c r="B85" i="87"/>
  <c r="D23" i="87"/>
  <c r="E146" i="87"/>
  <c r="E124" i="87"/>
  <c r="D20" i="87"/>
  <c r="E150" i="87"/>
  <c r="E128" i="87"/>
  <c r="E151" i="87"/>
  <c r="E129" i="87"/>
  <c r="E113" i="87"/>
  <c r="E91" i="87"/>
  <c r="E57" i="87"/>
  <c r="E70" i="87"/>
  <c r="E38" i="87"/>
  <c r="E39" i="87"/>
  <c r="E159" i="87"/>
  <c r="E137" i="87"/>
  <c r="E119" i="87"/>
  <c r="E103" i="87"/>
  <c r="E63" i="87"/>
  <c r="E76" i="87"/>
  <c r="E44" i="87"/>
  <c r="E45" i="87"/>
  <c r="E155" i="87"/>
  <c r="E133" i="87"/>
  <c r="E117" i="87"/>
  <c r="E99" i="87"/>
  <c r="E61" i="87"/>
  <c r="E74" i="87"/>
  <c r="E42" i="87"/>
  <c r="E43" i="87"/>
  <c r="E148" i="87"/>
  <c r="E101" i="87"/>
  <c r="E143" i="87"/>
  <c r="E88" i="87"/>
  <c r="A73" i="87"/>
  <c r="E67" i="87"/>
  <c r="E154" i="87"/>
  <c r="D41" i="87"/>
  <c r="H156" i="87"/>
  <c r="H141" i="87"/>
  <c r="H123" i="87"/>
  <c r="H103" i="87"/>
  <c r="H96" i="87"/>
  <c r="H69" i="87"/>
  <c r="H66" i="87"/>
  <c r="H22" i="87"/>
  <c r="E72" i="87"/>
  <c r="D33" i="87"/>
  <c r="H154" i="87"/>
  <c r="H138" i="87"/>
  <c r="H120" i="87"/>
  <c r="H101" i="87"/>
  <c r="H94" i="87"/>
  <c r="H67" i="87"/>
  <c r="H58" i="87"/>
  <c r="H88" i="87"/>
  <c r="A14" i="87"/>
  <c r="H23" i="87"/>
  <c r="H160" i="87"/>
  <c r="H150" i="87"/>
  <c r="H139" i="87"/>
  <c r="H119" i="87"/>
  <c r="H100" i="87"/>
  <c r="H73" i="87"/>
  <c r="H82" i="87"/>
  <c r="H26" i="87"/>
  <c r="D18" i="87"/>
  <c r="H47" i="87"/>
  <c r="H89" i="87"/>
  <c r="H18" i="87"/>
  <c r="B154" i="87"/>
  <c r="B137" i="87"/>
  <c r="B117" i="87"/>
  <c r="B96" i="87"/>
  <c r="B91" i="87"/>
  <c r="B60" i="87"/>
  <c r="B49" i="87"/>
  <c r="B71" i="87"/>
  <c r="F149" i="87"/>
  <c r="B53" i="87"/>
  <c r="B19" i="87"/>
  <c r="F42" i="87"/>
  <c r="F26" i="87"/>
  <c r="H62" i="87"/>
  <c r="D72" i="87"/>
  <c r="E157" i="87"/>
  <c r="E156" i="87"/>
  <c r="E135" i="87"/>
  <c r="E161" i="87"/>
  <c r="E142" i="87"/>
  <c r="E139" i="87"/>
  <c r="E144" i="87"/>
  <c r="E121" i="87"/>
  <c r="E105" i="87"/>
  <c r="F17" i="87"/>
  <c r="G153" i="87"/>
  <c r="B36" i="87"/>
  <c r="B17" i="87"/>
  <c r="C19" i="87"/>
  <c r="F67" i="87"/>
  <c r="E153" i="87"/>
  <c r="E141" i="87"/>
  <c r="H14" i="87"/>
  <c r="E162" i="87"/>
  <c r="E145" i="87"/>
  <c r="D56" i="87"/>
  <c r="E138" i="87"/>
  <c r="E114" i="87"/>
  <c r="E98" i="87"/>
  <c r="E73" i="87"/>
  <c r="E86" i="87"/>
  <c r="E54" i="87"/>
  <c r="E22" i="87"/>
  <c r="E23" i="87"/>
  <c r="E140" i="87"/>
  <c r="E120" i="87"/>
  <c r="E104" i="87"/>
  <c r="E79" i="87"/>
  <c r="E93" i="87"/>
  <c r="E60" i="87"/>
  <c r="E28" i="87"/>
  <c r="E29" i="87"/>
  <c r="E147" i="87"/>
  <c r="E118" i="87"/>
  <c r="E102" i="87"/>
  <c r="E77" i="87"/>
  <c r="E89" i="87"/>
  <c r="E58" i="87"/>
  <c r="E26" i="87"/>
  <c r="E27" i="87"/>
  <c r="E107" i="87"/>
  <c r="E32" i="87"/>
  <c r="E100" i="87"/>
  <c r="E24" i="87"/>
  <c r="E108" i="87"/>
  <c r="E48" i="87"/>
  <c r="B22" i="87"/>
  <c r="D80" i="87"/>
  <c r="H152" i="87"/>
  <c r="H124" i="87"/>
  <c r="H106" i="87"/>
  <c r="H117" i="87"/>
  <c r="F19" i="87"/>
  <c r="G19" i="87"/>
  <c r="H37" i="87"/>
  <c r="E122" i="87"/>
  <c r="E65" i="87"/>
  <c r="E46" i="87"/>
  <c r="H16" i="87"/>
  <c r="E112" i="87"/>
  <c r="E71" i="87"/>
  <c r="E52" i="87"/>
  <c r="E21" i="87"/>
  <c r="E110" i="87"/>
  <c r="E69" i="87"/>
  <c r="E50" i="87"/>
  <c r="A54" i="87"/>
  <c r="E33" i="87"/>
  <c r="E25" i="87"/>
  <c r="E49" i="87"/>
  <c r="A97" i="87"/>
  <c r="H125" i="87"/>
  <c r="H104" i="87"/>
  <c r="H61" i="87"/>
  <c r="H38" i="87"/>
  <c r="E131" i="87"/>
  <c r="F44" i="87"/>
  <c r="H148" i="87"/>
  <c r="H145" i="87"/>
  <c r="H93" i="87"/>
  <c r="H83" i="87"/>
  <c r="H51" i="87"/>
  <c r="H56" i="87"/>
  <c r="A16" i="87"/>
  <c r="B38" i="87"/>
  <c r="H136" i="87"/>
  <c r="H110" i="87"/>
  <c r="H115" i="87"/>
  <c r="H65" i="87"/>
  <c r="H42" i="87"/>
  <c r="D16" i="87"/>
  <c r="H153" i="87"/>
  <c r="H55" i="87"/>
  <c r="B157" i="87"/>
  <c r="B129" i="87"/>
  <c r="B128" i="87"/>
  <c r="B99" i="87"/>
  <c r="B112" i="87"/>
  <c r="B33" i="87"/>
  <c r="F150" i="87"/>
  <c r="F125" i="87"/>
  <c r="E95" i="87"/>
  <c r="A89" i="87"/>
  <c r="H107" i="87"/>
  <c r="H29" i="87"/>
  <c r="B148" i="87"/>
  <c r="B127" i="87"/>
  <c r="B107" i="87"/>
  <c r="B116" i="87"/>
  <c r="B82" i="87"/>
  <c r="B120" i="87"/>
  <c r="B39" i="87"/>
  <c r="F159" i="87"/>
  <c r="H143" i="87"/>
  <c r="H71" i="87"/>
  <c r="B156" i="87"/>
  <c r="B140" i="87"/>
  <c r="B122" i="87"/>
  <c r="B100" i="87"/>
  <c r="B95" i="87"/>
  <c r="B64" i="87"/>
  <c r="B52" i="87"/>
  <c r="B87" i="87"/>
  <c r="G15" i="87"/>
  <c r="H134" i="87"/>
  <c r="H63" i="87"/>
  <c r="B162" i="87"/>
  <c r="B139" i="87"/>
  <c r="B119" i="87"/>
  <c r="B98" i="87"/>
  <c r="B93" i="87"/>
  <c r="B62" i="87"/>
  <c r="B51" i="87"/>
  <c r="B79" i="87"/>
  <c r="F151" i="87"/>
  <c r="F127" i="87"/>
  <c r="F141" i="87"/>
  <c r="F107" i="87"/>
  <c r="F124" i="87"/>
  <c r="F82" i="87"/>
  <c r="F73" i="87"/>
  <c r="F39" i="87"/>
  <c r="B18" i="87"/>
  <c r="F154" i="87"/>
  <c r="F113" i="87"/>
  <c r="F90" i="87"/>
  <c r="F88" i="87"/>
  <c r="F56" i="87"/>
  <c r="F45" i="87"/>
  <c r="B16" i="87"/>
  <c r="F50" i="87"/>
  <c r="D14" i="87"/>
  <c r="E149" i="87"/>
  <c r="E106" i="87"/>
  <c r="E97" i="87"/>
  <c r="E30" i="87"/>
  <c r="E160" i="87"/>
  <c r="E111" i="87"/>
  <c r="E55" i="87"/>
  <c r="E36" i="87"/>
  <c r="E152" i="87"/>
  <c r="E109" i="87"/>
  <c r="E53" i="87"/>
  <c r="E34" i="87"/>
  <c r="E123" i="87"/>
  <c r="E116" i="87"/>
  <c r="E126" i="87"/>
  <c r="E59" i="87"/>
  <c r="H161" i="87"/>
  <c r="H114" i="87"/>
  <c r="H127" i="87"/>
  <c r="H84" i="87"/>
  <c r="H30" i="87"/>
  <c r="F20" i="87"/>
  <c r="B46" i="87"/>
  <c r="H140" i="87"/>
  <c r="H112" i="87"/>
  <c r="H109" i="87"/>
  <c r="H75" i="87"/>
  <c r="H44" i="87"/>
  <c r="E115" i="87"/>
  <c r="C17" i="87"/>
  <c r="H163" i="87"/>
  <c r="H128" i="87"/>
  <c r="H137" i="87"/>
  <c r="H92" i="87"/>
  <c r="H57" i="87"/>
  <c r="H34" i="87"/>
  <c r="D39" i="87"/>
  <c r="H126" i="87"/>
  <c r="H40" i="87"/>
  <c r="B153" i="87"/>
  <c r="B121" i="87"/>
  <c r="B104" i="87"/>
  <c r="B84" i="87"/>
  <c r="B67" i="87"/>
  <c r="B25" i="87"/>
  <c r="F143" i="87"/>
  <c r="F142" i="87"/>
  <c r="E14" i="87"/>
  <c r="H144" i="87"/>
  <c r="H79" i="87"/>
  <c r="H70" i="87"/>
  <c r="B145" i="87"/>
  <c r="B146" i="87"/>
  <c r="B126" i="87"/>
  <c r="B105" i="87"/>
  <c r="B74" i="87"/>
  <c r="B59" i="87"/>
  <c r="B31" i="87"/>
  <c r="F160" i="87"/>
  <c r="H131" i="87"/>
  <c r="H74" i="87"/>
  <c r="B150" i="87"/>
  <c r="B133" i="87"/>
  <c r="B113" i="87"/>
  <c r="B92" i="87"/>
  <c r="B88" i="87"/>
  <c r="B56" i="87"/>
  <c r="B45" i="87"/>
  <c r="B55" i="87"/>
  <c r="G17" i="87"/>
  <c r="H116" i="87"/>
  <c r="H48" i="87"/>
  <c r="B160" i="87"/>
  <c r="B131" i="87"/>
  <c r="B111" i="87"/>
  <c r="B90" i="87"/>
  <c r="B86" i="87"/>
  <c r="B54" i="87"/>
  <c r="B43" i="87"/>
  <c r="F163" i="87"/>
  <c r="F145" i="87"/>
  <c r="F144" i="87"/>
  <c r="F131" i="87"/>
  <c r="F34" i="87"/>
  <c r="E136" i="87"/>
  <c r="E78" i="87"/>
  <c r="E134" i="87"/>
  <c r="E84" i="87"/>
  <c r="E130" i="87"/>
  <c r="E82" i="87"/>
  <c r="E83" i="87"/>
  <c r="E92" i="87"/>
  <c r="H142" i="87"/>
  <c r="H85" i="87"/>
  <c r="H64" i="87"/>
  <c r="H162" i="87"/>
  <c r="H149" i="87"/>
  <c r="H59" i="87"/>
  <c r="E40" i="87"/>
  <c r="H159" i="87"/>
  <c r="H99" i="87"/>
  <c r="H68" i="87"/>
  <c r="E18" i="87"/>
  <c r="H21" i="87"/>
  <c r="B138" i="87"/>
  <c r="B76" i="87"/>
  <c r="F161" i="87"/>
  <c r="F136" i="87"/>
  <c r="H133" i="87"/>
  <c r="B155" i="87"/>
  <c r="B130" i="87"/>
  <c r="B97" i="87"/>
  <c r="B57" i="87"/>
  <c r="E41" i="87"/>
  <c r="H24" i="87"/>
  <c r="B125" i="87"/>
  <c r="B108" i="87"/>
  <c r="B83" i="87"/>
  <c r="F157" i="87"/>
  <c r="H97" i="87"/>
  <c r="B151" i="87"/>
  <c r="B136" i="87"/>
  <c r="B78" i="87"/>
  <c r="B35" i="87"/>
  <c r="F140" i="87"/>
  <c r="F138" i="87"/>
  <c r="F92" i="87"/>
  <c r="F74" i="87"/>
  <c r="F55" i="87"/>
  <c r="F61" i="87"/>
  <c r="F148" i="87"/>
  <c r="F105" i="87"/>
  <c r="F91" i="87"/>
  <c r="F65" i="87"/>
  <c r="F29" i="87"/>
  <c r="H19" i="87"/>
  <c r="F38" i="87"/>
  <c r="D160" i="87"/>
  <c r="D152" i="87"/>
  <c r="D127" i="87"/>
  <c r="D113" i="87"/>
  <c r="D104" i="87"/>
  <c r="D71" i="87"/>
  <c r="D115" i="87"/>
  <c r="F128" i="87"/>
  <c r="F96" i="87"/>
  <c r="F89" i="87"/>
  <c r="F62" i="87"/>
  <c r="F51" i="87"/>
  <c r="F77" i="87"/>
  <c r="H17" i="87"/>
  <c r="F147" i="87"/>
  <c r="F109" i="87"/>
  <c r="F106" i="87"/>
  <c r="F84" i="87"/>
  <c r="F81" i="87"/>
  <c r="F41" i="87"/>
  <c r="F14" i="87"/>
  <c r="H41" i="87"/>
  <c r="D156" i="87"/>
  <c r="D150" i="87"/>
  <c r="D125" i="87"/>
  <c r="D101" i="87"/>
  <c r="D100" i="87"/>
  <c r="D67" i="87"/>
  <c r="D76" i="87"/>
  <c r="D143" i="87"/>
  <c r="D99" i="87"/>
  <c r="D65" i="87"/>
  <c r="D38" i="87"/>
  <c r="H45" i="87"/>
  <c r="D144" i="87"/>
  <c r="D123" i="87"/>
  <c r="D77" i="87"/>
  <c r="D44" i="87"/>
  <c r="D53" i="87"/>
  <c r="C151" i="87"/>
  <c r="C131" i="87"/>
  <c r="C117" i="87"/>
  <c r="C101" i="87"/>
  <c r="C78" i="87"/>
  <c r="F46" i="87"/>
  <c r="D132" i="87"/>
  <c r="D91" i="87"/>
  <c r="D57" i="87"/>
  <c r="D34" i="87"/>
  <c r="D51" i="87"/>
  <c r="D128" i="87"/>
  <c r="D129" i="87"/>
  <c r="D107" i="87"/>
  <c r="D32" i="87"/>
  <c r="C158" i="87"/>
  <c r="C155" i="87"/>
  <c r="C138" i="87"/>
  <c r="C105" i="87"/>
  <c r="C89" i="87"/>
  <c r="C66" i="87"/>
  <c r="C163" i="87"/>
  <c r="C120" i="87"/>
  <c r="C64" i="87"/>
  <c r="C71" i="87"/>
  <c r="C39" i="87"/>
  <c r="C38" i="87"/>
  <c r="G152" i="87"/>
  <c r="G140" i="87"/>
  <c r="G128" i="87"/>
  <c r="G112" i="87"/>
  <c r="G80" i="87"/>
  <c r="G100" i="87"/>
  <c r="G61" i="87"/>
  <c r="G29" i="87"/>
  <c r="G36" i="87"/>
  <c r="E15" i="87"/>
  <c r="F40" i="87"/>
  <c r="C144" i="87"/>
  <c r="C116" i="87"/>
  <c r="C60" i="87"/>
  <c r="C69" i="87"/>
  <c r="C37" i="87"/>
  <c r="C36" i="87"/>
  <c r="G150" i="87"/>
  <c r="G139" i="87"/>
  <c r="G126" i="87"/>
  <c r="G110" i="87"/>
  <c r="G78" i="87"/>
  <c r="G96" i="87"/>
  <c r="G59" i="87"/>
  <c r="G27" i="87"/>
  <c r="G34" i="87"/>
  <c r="C150" i="87"/>
  <c r="C128" i="87"/>
  <c r="C88" i="87"/>
  <c r="C83" i="87"/>
  <c r="C51" i="87"/>
  <c r="C50" i="87"/>
  <c r="G162" i="87"/>
  <c r="G143" i="87"/>
  <c r="G121" i="87"/>
  <c r="G107" i="87"/>
  <c r="G91" i="87"/>
  <c r="G60" i="87"/>
  <c r="G73" i="87"/>
  <c r="G41" i="87"/>
  <c r="G48" i="87"/>
  <c r="B20" i="87"/>
  <c r="F83" i="87"/>
  <c r="F48" i="87"/>
  <c r="C137" i="87"/>
  <c r="C108" i="87"/>
  <c r="C52" i="87"/>
  <c r="C65" i="87"/>
  <c r="C33" i="87"/>
  <c r="C32" i="87"/>
  <c r="B15" i="87"/>
  <c r="E163" i="87"/>
  <c r="E62" i="87"/>
  <c r="E127" i="87"/>
  <c r="E68" i="87"/>
  <c r="E125" i="87"/>
  <c r="E66" i="87"/>
  <c r="E64" i="87"/>
  <c r="E80" i="87"/>
  <c r="H132" i="87"/>
  <c r="H77" i="87"/>
  <c r="B161" i="87"/>
  <c r="H151" i="87"/>
  <c r="H135" i="87"/>
  <c r="H76" i="87"/>
  <c r="C15" i="87"/>
  <c r="H146" i="87"/>
  <c r="H91" i="87"/>
  <c r="H50" i="87"/>
  <c r="B30" i="87"/>
  <c r="D47" i="87"/>
  <c r="B109" i="87"/>
  <c r="B68" i="87"/>
  <c r="F153" i="87"/>
  <c r="F115" i="87"/>
  <c r="H129" i="87"/>
  <c r="B152" i="87"/>
  <c r="B115" i="87"/>
  <c r="B89" i="87"/>
  <c r="B47" i="87"/>
  <c r="H158" i="87"/>
  <c r="B163" i="87"/>
  <c r="B132" i="87"/>
  <c r="B103" i="87"/>
  <c r="B81" i="87"/>
  <c r="F158" i="87"/>
  <c r="H90" i="87"/>
  <c r="B141" i="87"/>
  <c r="B110" i="87"/>
  <c r="B70" i="87"/>
  <c r="B27" i="87"/>
  <c r="F135" i="87"/>
  <c r="F117" i="87"/>
  <c r="F101" i="87"/>
  <c r="F66" i="87"/>
  <c r="F47" i="87"/>
  <c r="D19" i="87"/>
  <c r="F129" i="87"/>
  <c r="F98" i="87"/>
  <c r="F80" i="87"/>
  <c r="E158" i="87"/>
  <c r="E47" i="87"/>
  <c r="E20" i="87"/>
  <c r="E51" i="87"/>
  <c r="H39" i="87"/>
  <c r="H53" i="87"/>
  <c r="H130" i="87"/>
  <c r="H36" i="87"/>
  <c r="H147" i="87"/>
  <c r="H80" i="87"/>
  <c r="B147" i="87"/>
  <c r="B65" i="87"/>
  <c r="E16" i="87"/>
  <c r="B142" i="87"/>
  <c r="B66" i="87"/>
  <c r="H111" i="87"/>
  <c r="B144" i="87"/>
  <c r="B37" i="87"/>
  <c r="H72" i="87"/>
  <c r="B114" i="87"/>
  <c r="F155" i="87"/>
  <c r="F108" i="87"/>
  <c r="F58" i="87"/>
  <c r="H33" i="87"/>
  <c r="F120" i="87"/>
  <c r="F79" i="87"/>
  <c r="D17" i="87"/>
  <c r="D27" i="87"/>
  <c r="D159" i="87"/>
  <c r="D130" i="87"/>
  <c r="D131" i="87"/>
  <c r="D96" i="87"/>
  <c r="D55" i="87"/>
  <c r="F123" i="87"/>
  <c r="F114" i="87"/>
  <c r="F78" i="87"/>
  <c r="F71" i="87"/>
  <c r="B14" i="87"/>
  <c r="F30" i="87"/>
  <c r="F119" i="87"/>
  <c r="F103" i="87"/>
  <c r="F68" i="87"/>
  <c r="F49" i="87"/>
  <c r="H15" i="87"/>
  <c r="F59" i="87"/>
  <c r="D142" i="87"/>
  <c r="D114" i="87"/>
  <c r="D119" i="87"/>
  <c r="D75" i="87"/>
  <c r="B48" i="87"/>
  <c r="E132" i="87"/>
  <c r="E31" i="87"/>
  <c r="E37" i="87"/>
  <c r="E35" i="87"/>
  <c r="F52" i="87"/>
  <c r="H46" i="87"/>
  <c r="H122" i="87"/>
  <c r="H28" i="87"/>
  <c r="H118" i="87"/>
  <c r="H52" i="87"/>
  <c r="B149" i="87"/>
  <c r="B41" i="87"/>
  <c r="D49" i="87"/>
  <c r="B135" i="87"/>
  <c r="B58" i="87"/>
  <c r="H98" i="87"/>
  <c r="B118" i="87"/>
  <c r="B29" i="87"/>
  <c r="B159" i="87"/>
  <c r="B101" i="87"/>
  <c r="F152" i="87"/>
  <c r="F100" i="87"/>
  <c r="F87" i="87"/>
  <c r="E81" i="87"/>
  <c r="E87" i="87"/>
  <c r="E85" i="87"/>
  <c r="E56" i="87"/>
  <c r="H95" i="87"/>
  <c r="H31" i="87"/>
  <c r="H113" i="87"/>
  <c r="F36" i="87"/>
  <c r="H81" i="87"/>
  <c r="H87" i="87"/>
  <c r="B106" i="87"/>
  <c r="F133" i="87"/>
  <c r="H32" i="87"/>
  <c r="B94" i="87"/>
  <c r="B63" i="87"/>
  <c r="B143" i="87"/>
  <c r="B72" i="87"/>
  <c r="H155" i="87"/>
  <c r="B124" i="87"/>
  <c r="B73" i="87"/>
  <c r="F156" i="87"/>
  <c r="F118" i="87"/>
  <c r="F23" i="87"/>
  <c r="F134" i="87"/>
  <c r="F64" i="87"/>
  <c r="F85" i="87"/>
  <c r="H25" i="87"/>
  <c r="B77" i="87"/>
  <c r="D138" i="87"/>
  <c r="D110" i="87"/>
  <c r="D105" i="87"/>
  <c r="D63" i="87"/>
  <c r="F139" i="87"/>
  <c r="F104" i="87"/>
  <c r="F86" i="87"/>
  <c r="F57" i="87"/>
  <c r="F27" i="87"/>
  <c r="H20" i="87"/>
  <c r="F121" i="87"/>
  <c r="F94" i="87"/>
  <c r="F76" i="87"/>
  <c r="F63" i="87"/>
  <c r="F69" i="87"/>
  <c r="D43" i="87"/>
  <c r="D161" i="87"/>
  <c r="D141" i="87"/>
  <c r="D93" i="87"/>
  <c r="D83" i="87"/>
  <c r="D54" i="87"/>
  <c r="D124" i="87"/>
  <c r="D98" i="87"/>
  <c r="D46" i="87"/>
  <c r="H157" i="87"/>
  <c r="D148" i="87"/>
  <c r="D94" i="87"/>
  <c r="D36" i="87"/>
  <c r="C154" i="87"/>
  <c r="C139" i="87"/>
  <c r="C109" i="87"/>
  <c r="C98" i="87"/>
  <c r="C54" i="87"/>
  <c r="D135" i="87"/>
  <c r="D90" i="87"/>
  <c r="D42" i="87"/>
  <c r="D158" i="87"/>
  <c r="D108" i="87"/>
  <c r="D69" i="87"/>
  <c r="D24" i="87"/>
  <c r="C157" i="87"/>
  <c r="C127" i="87"/>
  <c r="C114" i="87"/>
  <c r="C82" i="87"/>
  <c r="C153" i="87"/>
  <c r="C103" i="87"/>
  <c r="C87" i="87"/>
  <c r="C47" i="87"/>
  <c r="C30" i="87"/>
  <c r="G147" i="87"/>
  <c r="G136" i="87"/>
  <c r="G103" i="87"/>
  <c r="G64" i="87"/>
  <c r="G69" i="87"/>
  <c r="G21" i="87"/>
  <c r="G20" i="87"/>
  <c r="B50" i="87"/>
  <c r="E90" i="87"/>
  <c r="H121" i="87"/>
  <c r="H105" i="87"/>
  <c r="H60" i="87"/>
  <c r="B80" i="87"/>
  <c r="F122" i="87"/>
  <c r="F130" i="87"/>
  <c r="F37" i="87"/>
  <c r="H54" i="87"/>
  <c r="D118" i="87"/>
  <c r="D79" i="87"/>
  <c r="F126" i="87"/>
  <c r="F54" i="87"/>
  <c r="F16" i="87"/>
  <c r="F102" i="87"/>
  <c r="F132" i="87"/>
  <c r="B24" i="87"/>
  <c r="D126" i="87"/>
  <c r="D92" i="87"/>
  <c r="D149" i="87"/>
  <c r="D81" i="87"/>
  <c r="D22" i="87"/>
  <c r="D136" i="87"/>
  <c r="D61" i="87"/>
  <c r="D82" i="87"/>
  <c r="C146" i="87"/>
  <c r="C118" i="87"/>
  <c r="C70" i="87"/>
  <c r="D140" i="87"/>
  <c r="D73" i="87"/>
  <c r="D74" i="87"/>
  <c r="D133" i="87"/>
  <c r="D84" i="87"/>
  <c r="D31" i="87"/>
  <c r="C135" i="87"/>
  <c r="C106" i="87"/>
  <c r="C58" i="87"/>
  <c r="C119" i="87"/>
  <c r="C79" i="87"/>
  <c r="C23" i="87"/>
  <c r="G155" i="87"/>
  <c r="G119" i="87"/>
  <c r="G88" i="87"/>
  <c r="G77" i="87"/>
  <c r="G90" i="87"/>
  <c r="G16" i="87"/>
  <c r="C149" i="87"/>
  <c r="C99" i="87"/>
  <c r="C85" i="87"/>
  <c r="C45" i="87"/>
  <c r="C28" i="87"/>
  <c r="G145" i="87"/>
  <c r="G134" i="87"/>
  <c r="G101" i="87"/>
  <c r="G62" i="87"/>
  <c r="G67" i="87"/>
  <c r="G102" i="87"/>
  <c r="H27" i="87"/>
  <c r="C125" i="87"/>
  <c r="C72" i="87"/>
  <c r="C67" i="87"/>
  <c r="C27" i="87"/>
  <c r="G154" i="87"/>
  <c r="G137" i="87"/>
  <c r="G115" i="87"/>
  <c r="G84" i="87"/>
  <c r="G92" i="87"/>
  <c r="G49" i="87"/>
  <c r="G40" i="87"/>
  <c r="F32" i="87"/>
  <c r="H35" i="87"/>
  <c r="C121" i="87"/>
  <c r="C84" i="87"/>
  <c r="C73" i="87"/>
  <c r="C25" i="87"/>
  <c r="G160" i="87"/>
  <c r="G141" i="87"/>
  <c r="G138" i="87"/>
  <c r="G105" i="87"/>
  <c r="G89" i="87"/>
  <c r="E96" i="87"/>
  <c r="B21" i="87"/>
  <c r="H108" i="87"/>
  <c r="B102" i="87"/>
  <c r="F28" i="87"/>
  <c r="F93" i="87"/>
  <c r="F99" i="87"/>
  <c r="F18" i="87"/>
  <c r="D163" i="87"/>
  <c r="D97" i="87"/>
  <c r="D70" i="87"/>
  <c r="F112" i="87"/>
  <c r="F43" i="87"/>
  <c r="B32" i="87"/>
  <c r="F95" i="87"/>
  <c r="F33" i="87"/>
  <c r="H86" i="87"/>
  <c r="D106" i="87"/>
  <c r="D59" i="87"/>
  <c r="D120" i="87"/>
  <c r="D78" i="87"/>
  <c r="D58" i="87"/>
  <c r="D116" i="87"/>
  <c r="D62" i="87"/>
  <c r="C162" i="87"/>
  <c r="C123" i="87"/>
  <c r="C110" i="87"/>
  <c r="C62" i="87"/>
  <c r="D112" i="87"/>
  <c r="D52" i="87"/>
  <c r="D88" i="87"/>
  <c r="D103" i="87"/>
  <c r="D48" i="87"/>
  <c r="C152" i="87"/>
  <c r="C130" i="87"/>
  <c r="C97" i="87"/>
  <c r="C156" i="87"/>
  <c r="C102" i="87"/>
  <c r="C63" i="87"/>
  <c r="C46" i="87"/>
  <c r="G159" i="87"/>
  <c r="G111" i="87"/>
  <c r="G72" i="87"/>
  <c r="G53" i="87"/>
  <c r="G44" i="87"/>
  <c r="G18" i="87"/>
  <c r="C129" i="87"/>
  <c r="C94" i="87"/>
  <c r="C77" i="87"/>
  <c r="C29" i="87"/>
  <c r="C20" i="87"/>
  <c r="G146" i="87"/>
  <c r="G117" i="87"/>
  <c r="G93" i="87"/>
  <c r="G54" i="87"/>
  <c r="G51" i="87"/>
  <c r="G50" i="87"/>
  <c r="D29" i="87"/>
  <c r="C111" i="87"/>
  <c r="C56" i="87"/>
  <c r="C59" i="87"/>
  <c r="C42" i="87"/>
  <c r="G148" i="87"/>
  <c r="G129" i="87"/>
  <c r="G116" i="87"/>
  <c r="G76" i="87"/>
  <c r="G81" i="87"/>
  <c r="G33" i="87"/>
  <c r="G32" i="87"/>
  <c r="B34" i="87"/>
  <c r="C160" i="87"/>
  <c r="C124" i="87"/>
  <c r="C68" i="87"/>
  <c r="C57" i="87"/>
  <c r="C48" i="87"/>
  <c r="G157" i="87"/>
  <c r="G142" i="87"/>
  <c r="G130" i="87"/>
  <c r="G114" i="87"/>
  <c r="G82" i="87"/>
  <c r="E94" i="87"/>
  <c r="H102" i="87"/>
  <c r="B134" i="87"/>
  <c r="B23" i="87"/>
  <c r="B123" i="87"/>
  <c r="F31" i="87"/>
  <c r="F72" i="87"/>
  <c r="D21" i="87"/>
  <c r="D146" i="87"/>
  <c r="D89" i="87"/>
  <c r="F162" i="87"/>
  <c r="F97" i="87"/>
  <c r="F35" i="87"/>
  <c r="F137" i="87"/>
  <c r="F110" i="87"/>
  <c r="F25" i="87"/>
  <c r="D153" i="87"/>
  <c r="D147" i="87"/>
  <c r="D86" i="87"/>
  <c r="D139" i="87"/>
  <c r="D68" i="87"/>
  <c r="H49" i="87"/>
  <c r="D95" i="87"/>
  <c r="D60" i="87"/>
  <c r="C148" i="87"/>
  <c r="C134" i="87"/>
  <c r="C93" i="87"/>
  <c r="D162" i="87"/>
  <c r="D121" i="87"/>
  <c r="D50" i="87"/>
  <c r="D155" i="87"/>
  <c r="D102" i="87"/>
  <c r="D40" i="87"/>
  <c r="C147" i="87"/>
  <c r="C122" i="87"/>
  <c r="C90" i="87"/>
  <c r="C133" i="87"/>
  <c r="C80" i="87"/>
  <c r="C55" i="87"/>
  <c r="C22" i="87"/>
  <c r="G133" i="87"/>
  <c r="G120" i="87"/>
  <c r="G56" i="87"/>
  <c r="G45" i="87"/>
  <c r="G28" i="87"/>
  <c r="D64" i="87"/>
  <c r="C132" i="87"/>
  <c r="C76" i="87"/>
  <c r="C61" i="87"/>
  <c r="C21" i="87"/>
  <c r="G156" i="87"/>
  <c r="G131" i="87"/>
  <c r="G109" i="87"/>
  <c r="G86" i="87"/>
  <c r="G83" i="87"/>
  <c r="G43" i="87"/>
  <c r="G42" i="87"/>
  <c r="C145" i="87"/>
  <c r="C112" i="87"/>
  <c r="C96" i="87"/>
  <c r="C43" i="87"/>
  <c r="C34" i="87"/>
  <c r="G151" i="87"/>
  <c r="G132" i="87"/>
  <c r="G108" i="87"/>
  <c r="G68" i="87"/>
  <c r="G65" i="87"/>
  <c r="G25" i="87"/>
  <c r="G24" i="87"/>
  <c r="A93" i="87"/>
  <c r="C159" i="87"/>
  <c r="C107" i="87"/>
  <c r="C92" i="87"/>
  <c r="C49" i="87"/>
  <c r="C40" i="87"/>
  <c r="G163" i="87"/>
  <c r="G135" i="87"/>
  <c r="G122" i="87"/>
  <c r="G106" i="87"/>
  <c r="G74" i="87"/>
  <c r="G87" i="87"/>
  <c r="G55" i="87"/>
  <c r="G23" i="87"/>
  <c r="G30" i="87"/>
  <c r="A17" i="87"/>
  <c r="E75" i="87"/>
  <c r="B75" i="87"/>
  <c r="D122" i="87"/>
  <c r="D15" i="87"/>
  <c r="D134" i="87"/>
  <c r="D30" i="87"/>
  <c r="C143" i="87"/>
  <c r="D109" i="87"/>
  <c r="D66" i="87"/>
  <c r="C136" i="87"/>
  <c r="G125" i="87"/>
  <c r="G14" i="87"/>
  <c r="C53" i="87"/>
  <c r="G118" i="87"/>
  <c r="G26" i="87"/>
  <c r="C35" i="87"/>
  <c r="G99" i="87"/>
  <c r="F21" i="87"/>
  <c r="C81" i="87"/>
  <c r="G127" i="87"/>
  <c r="G58" i="87"/>
  <c r="G63" i="87"/>
  <c r="G94" i="87"/>
  <c r="C14" i="87"/>
  <c r="B26" i="87"/>
  <c r="H78" i="87"/>
  <c r="F70" i="87"/>
  <c r="G158" i="87"/>
  <c r="C75" i="87"/>
  <c r="G98" i="87"/>
  <c r="G71" i="87"/>
  <c r="F24" i="87"/>
  <c r="D25" i="87"/>
  <c r="D35" i="87"/>
  <c r="D87" i="87"/>
  <c r="F116" i="87"/>
  <c r="D117" i="87"/>
  <c r="D157" i="87"/>
  <c r="C126" i="87"/>
  <c r="D26" i="87"/>
  <c r="C142" i="87"/>
  <c r="C104" i="87"/>
  <c r="G95" i="87"/>
  <c r="C161" i="87"/>
  <c r="C44" i="87"/>
  <c r="G70" i="87"/>
  <c r="C140" i="87"/>
  <c r="C26" i="87"/>
  <c r="G52" i="87"/>
  <c r="E19" i="87"/>
  <c r="C41" i="87"/>
  <c r="G113" i="87"/>
  <c r="G104" i="87"/>
  <c r="G47" i="87"/>
  <c r="G46" i="87"/>
  <c r="C16" i="87"/>
  <c r="H43" i="87"/>
  <c r="E17" i="87"/>
  <c r="B40" i="87"/>
  <c r="D111" i="87"/>
  <c r="D28" i="87"/>
  <c r="D151" i="87"/>
  <c r="C74" i="87"/>
  <c r="C100" i="87"/>
  <c r="G123" i="87"/>
  <c r="G124" i="87"/>
  <c r="G66" i="87"/>
  <c r="G22" i="87"/>
  <c r="B42" i="87"/>
  <c r="F146" i="87"/>
  <c r="F53" i="87"/>
  <c r="F111" i="87"/>
  <c r="F60" i="87"/>
  <c r="D154" i="87"/>
  <c r="D137" i="87"/>
  <c r="C86" i="87"/>
  <c r="D145" i="87"/>
  <c r="C113" i="87"/>
  <c r="C31" i="87"/>
  <c r="G85" i="87"/>
  <c r="C115" i="87"/>
  <c r="G161" i="87"/>
  <c r="G75" i="87"/>
  <c r="C95" i="87"/>
  <c r="G144" i="87"/>
  <c r="G57" i="87"/>
  <c r="C141" i="87"/>
  <c r="C24" i="87"/>
  <c r="G97" i="87"/>
  <c r="G79" i="87"/>
  <c r="G39" i="87"/>
  <c r="G38" i="87"/>
  <c r="C18" i="87"/>
  <c r="D45" i="87"/>
  <c r="D37" i="87"/>
  <c r="B158" i="87"/>
  <c r="F22" i="87"/>
  <c r="D85" i="87"/>
  <c r="G37" i="87"/>
  <c r="G35" i="87"/>
  <c r="C91" i="87"/>
  <c r="G149" i="87"/>
  <c r="G31" i="87"/>
  <c r="B69" i="87"/>
  <c r="A84" i="87"/>
  <c r="A85" i="87"/>
  <c r="A115" i="87"/>
  <c r="A106" i="87"/>
  <c r="A122" i="87"/>
  <c r="A136" i="87"/>
  <c r="A149" i="87"/>
  <c r="A90" i="87"/>
  <c r="A159" i="87"/>
  <c r="A87" i="87"/>
  <c r="A102" i="87"/>
  <c r="A100" i="87"/>
  <c r="A57" i="87"/>
  <c r="A153" i="87"/>
  <c r="A29" i="87"/>
  <c r="A43" i="87"/>
  <c r="A40" i="87"/>
  <c r="A160" i="87"/>
  <c r="A104" i="87"/>
  <c r="A20" i="87"/>
  <c r="A133" i="87"/>
  <c r="A66" i="87"/>
  <c r="A143" i="87"/>
  <c r="A103" i="87"/>
  <c r="A150" i="87"/>
  <c r="A129" i="87"/>
  <c r="A86" i="87"/>
  <c r="A96" i="87"/>
  <c r="A45" i="87"/>
  <c r="A109" i="87"/>
  <c r="A26" i="87"/>
  <c r="A123" i="87"/>
  <c r="A56" i="87"/>
  <c r="A78" i="87"/>
  <c r="A113" i="87"/>
  <c r="A15" i="87"/>
  <c r="A135" i="87"/>
  <c r="A68" i="87"/>
  <c r="A128" i="87"/>
  <c r="A82" i="87"/>
  <c r="A126" i="87"/>
  <c r="A80" i="87"/>
  <c r="A46" i="87"/>
  <c r="A81" i="87"/>
  <c r="A132" i="87"/>
  <c r="A127" i="87"/>
  <c r="A60" i="87"/>
  <c r="A140" i="87"/>
  <c r="A74" i="87"/>
  <c r="A144" i="87"/>
  <c r="A59" i="87"/>
  <c r="A98" i="87"/>
  <c r="A141" i="87"/>
  <c r="A62" i="87"/>
  <c r="A148" i="87"/>
  <c r="A63" i="87"/>
  <c r="A151" i="87"/>
  <c r="A77" i="87"/>
  <c r="A27" i="87"/>
  <c r="A107" i="87"/>
  <c r="A24" i="87"/>
  <c r="A161" i="87"/>
  <c r="A30" i="87"/>
  <c r="A19" i="87"/>
  <c r="A119" i="87"/>
  <c r="A36" i="87"/>
  <c r="A118" i="87"/>
  <c r="A50" i="87"/>
  <c r="A116" i="87"/>
  <c r="A48" i="87"/>
  <c r="A142" i="87"/>
  <c r="A31" i="87"/>
  <c r="A101" i="87"/>
  <c r="A111" i="87"/>
  <c r="A28" i="87"/>
  <c r="A110" i="87"/>
  <c r="A42" i="87"/>
  <c r="A139" i="87"/>
  <c r="A72" i="87"/>
  <c r="A47" i="87"/>
  <c r="A99" i="87"/>
  <c r="Z151" i="87"/>
  <c r="AD52" i="87"/>
  <c r="AD46" i="87"/>
  <c r="AD38" i="87"/>
  <c r="AD30" i="87"/>
  <c r="AD22" i="87"/>
  <c r="AD15" i="87"/>
  <c r="J17" i="87"/>
  <c r="R17" i="87"/>
  <c r="N17" i="87"/>
  <c r="Z17" i="87"/>
  <c r="R158" i="87"/>
  <c r="R15" i="87"/>
  <c r="L163" i="87"/>
  <c r="L134" i="87"/>
  <c r="L114" i="87"/>
  <c r="L89" i="87"/>
  <c r="L119" i="87"/>
  <c r="L57" i="87"/>
  <c r="L42" i="87"/>
  <c r="L53" i="87"/>
  <c r="T142" i="87"/>
  <c r="T122" i="87"/>
  <c r="T131" i="87"/>
  <c r="T117" i="87"/>
  <c r="T77" i="87"/>
  <c r="T86" i="87"/>
  <c r="T38" i="87"/>
  <c r="AB158" i="87"/>
  <c r="AB142" i="87"/>
  <c r="AB137" i="87"/>
  <c r="AB117" i="87"/>
  <c r="AB100" i="87"/>
  <c r="AD79" i="87"/>
  <c r="L159" i="87"/>
  <c r="L147" i="87"/>
  <c r="L120" i="87"/>
  <c r="L95" i="87"/>
  <c r="L94" i="87"/>
  <c r="L63" i="87"/>
  <c r="L48" i="87"/>
  <c r="L70" i="87"/>
  <c r="T153" i="87"/>
  <c r="T128" i="87"/>
  <c r="T108" i="87"/>
  <c r="T119" i="87"/>
  <c r="T83" i="87"/>
  <c r="T121" i="87"/>
  <c r="T44" i="87"/>
  <c r="T51" i="87"/>
  <c r="AB147" i="87"/>
  <c r="AB145" i="87"/>
  <c r="R85" i="87"/>
  <c r="L158" i="87"/>
  <c r="L141" i="87"/>
  <c r="L137" i="87"/>
  <c r="L101" i="87"/>
  <c r="L100" i="87"/>
  <c r="L69" i="87"/>
  <c r="L64" i="87"/>
  <c r="L22" i="87"/>
  <c r="T149" i="87"/>
  <c r="T134" i="87"/>
  <c r="T114" i="87"/>
  <c r="T91" i="87"/>
  <c r="T107" i="87"/>
  <c r="T57" i="87"/>
  <c r="T50" i="87"/>
  <c r="T74" i="87"/>
  <c r="AB152" i="87"/>
  <c r="AB126" i="87"/>
  <c r="AB106" i="87"/>
  <c r="AB133" i="87"/>
  <c r="AE96" i="87"/>
  <c r="L113" i="87"/>
  <c r="T159" i="87"/>
  <c r="T92" i="87"/>
  <c r="AB149" i="87"/>
  <c r="AB93" i="87"/>
  <c r="AB75" i="87"/>
  <c r="AB66" i="87"/>
  <c r="AB32" i="87"/>
  <c r="T14" i="87"/>
  <c r="AB60" i="87"/>
  <c r="L129" i="87"/>
  <c r="L56" i="87"/>
  <c r="T112" i="87"/>
  <c r="T48" i="87"/>
  <c r="AB108" i="87"/>
  <c r="AB104" i="87"/>
  <c r="AB57" i="87"/>
  <c r="AB46" i="87"/>
  <c r="AB62" i="87"/>
  <c r="T23" i="87"/>
  <c r="L116" i="87"/>
  <c r="L44" i="87"/>
  <c r="T147" i="87"/>
  <c r="T40" i="87"/>
  <c r="AB148" i="87"/>
  <c r="AB87" i="87"/>
  <c r="AB55" i="87"/>
  <c r="AB44" i="87"/>
  <c r="AB54" i="87"/>
  <c r="P25" i="87"/>
  <c r="T160" i="87"/>
  <c r="AB77" i="87"/>
  <c r="I148" i="87"/>
  <c r="I128" i="87"/>
  <c r="I114" i="87"/>
  <c r="I98" i="87"/>
  <c r="I65" i="87"/>
  <c r="I80" i="87"/>
  <c r="I48" i="87"/>
  <c r="I99" i="87"/>
  <c r="I23" i="87"/>
  <c r="M148" i="87"/>
  <c r="M128" i="87"/>
  <c r="T152" i="87"/>
  <c r="AB69" i="87"/>
  <c r="I146" i="87"/>
  <c r="I126" i="87"/>
  <c r="I112" i="87"/>
  <c r="I96" i="87"/>
  <c r="I63" i="87"/>
  <c r="I78" i="87"/>
  <c r="I46" i="87"/>
  <c r="I95" i="87"/>
  <c r="L74" i="87"/>
  <c r="AB90" i="87"/>
  <c r="T20" i="87"/>
  <c r="I152" i="87"/>
  <c r="I132" i="87"/>
  <c r="I118" i="87"/>
  <c r="I102" i="87"/>
  <c r="I69" i="87"/>
  <c r="I84" i="87"/>
  <c r="I52" i="87"/>
  <c r="I20" i="87"/>
  <c r="I27" i="87"/>
  <c r="M152" i="87"/>
  <c r="M132" i="87"/>
  <c r="I123" i="87"/>
  <c r="I58" i="87"/>
  <c r="M149" i="87"/>
  <c r="M131" i="87"/>
  <c r="M115" i="87"/>
  <c r="M93" i="87"/>
  <c r="M59" i="87"/>
  <c r="M74" i="87"/>
  <c r="M42" i="87"/>
  <c r="M41" i="87"/>
  <c r="Q153" i="87"/>
  <c r="Q145" i="87"/>
  <c r="Q131" i="87"/>
  <c r="Q115" i="87"/>
  <c r="Q85" i="87"/>
  <c r="Q53" i="87"/>
  <c r="Q66" i="87"/>
  <c r="Q34" i="87"/>
  <c r="Q41" i="87"/>
  <c r="U153" i="87"/>
  <c r="U145" i="87"/>
  <c r="U131" i="87"/>
  <c r="U117" i="87"/>
  <c r="U99" i="87"/>
  <c r="U61" i="87"/>
  <c r="U74" i="87"/>
  <c r="U42" i="87"/>
  <c r="U41" i="87"/>
  <c r="Y153" i="87"/>
  <c r="Y145" i="87"/>
  <c r="Y131" i="87"/>
  <c r="Y117" i="87"/>
  <c r="Y85" i="87"/>
  <c r="Y53" i="87"/>
  <c r="Y66" i="87"/>
  <c r="Y42" i="87"/>
  <c r="Y41" i="87"/>
  <c r="AC153" i="87"/>
  <c r="AC143" i="87"/>
  <c r="AB85" i="87"/>
  <c r="I150" i="87"/>
  <c r="I67" i="87"/>
  <c r="I29" i="87"/>
  <c r="M134" i="87"/>
  <c r="M114" i="87"/>
  <c r="M98" i="87"/>
  <c r="M73" i="87"/>
  <c r="M88" i="87"/>
  <c r="M56" i="87"/>
  <c r="M24" i="87"/>
  <c r="M23" i="87"/>
  <c r="Q148" i="87"/>
  <c r="Q128" i="87"/>
  <c r="Q114" i="87"/>
  <c r="Q98" i="87"/>
  <c r="Q67" i="87"/>
  <c r="Q80" i="87"/>
  <c r="Q48" i="87"/>
  <c r="Q97" i="87"/>
  <c r="Q23" i="87"/>
  <c r="U148" i="87"/>
  <c r="U128" i="87"/>
  <c r="U114" i="87"/>
  <c r="U98" i="87"/>
  <c r="U75" i="87"/>
  <c r="U89" i="87"/>
  <c r="U56" i="87"/>
  <c r="U24" i="87"/>
  <c r="U23" i="87"/>
  <c r="Y150" i="87"/>
  <c r="Y128" i="87"/>
  <c r="Y114" i="87"/>
  <c r="Y98" i="87"/>
  <c r="Y67" i="87"/>
  <c r="Y80" i="87"/>
  <c r="Y99" i="87"/>
  <c r="T113" i="87"/>
  <c r="I161" i="87"/>
  <c r="I92" i="87"/>
  <c r="I49" i="87"/>
  <c r="M145" i="87"/>
  <c r="M120" i="87"/>
  <c r="M104" i="87"/>
  <c r="M79" i="87"/>
  <c r="M99" i="87"/>
  <c r="M62" i="87"/>
  <c r="M30" i="87"/>
  <c r="M29" i="87"/>
  <c r="Q154" i="87"/>
  <c r="Q134" i="87"/>
  <c r="Q120" i="87"/>
  <c r="Q104" i="87"/>
  <c r="Q73" i="87"/>
  <c r="Q86" i="87"/>
  <c r="Q54" i="87"/>
  <c r="Q22" i="87"/>
  <c r="Q29" i="87"/>
  <c r="U158" i="87"/>
  <c r="U134" i="87"/>
  <c r="U120" i="87"/>
  <c r="U105" i="87"/>
  <c r="U81" i="87"/>
  <c r="U101" i="87"/>
  <c r="U62" i="87"/>
  <c r="U30" i="87"/>
  <c r="U29" i="87"/>
  <c r="Y162" i="87"/>
  <c r="Y134" i="87"/>
  <c r="Y120" i="87"/>
  <c r="Y105" i="87"/>
  <c r="Y73" i="87"/>
  <c r="Y86" i="87"/>
  <c r="Y54" i="87"/>
  <c r="Y30" i="87"/>
  <c r="Y29" i="87"/>
  <c r="AC160" i="87"/>
  <c r="AC132" i="87"/>
  <c r="M141" i="87"/>
  <c r="M95" i="87"/>
  <c r="Q152" i="87"/>
  <c r="Q71" i="87"/>
  <c r="Q27" i="87"/>
  <c r="U102" i="87"/>
  <c r="U28" i="87"/>
  <c r="Y118" i="87"/>
  <c r="Y52" i="87"/>
  <c r="AC155" i="87"/>
  <c r="AC135" i="87"/>
  <c r="AC104" i="87"/>
  <c r="AC88" i="87"/>
  <c r="AC65" i="87"/>
  <c r="AC78" i="87"/>
  <c r="AC46" i="87"/>
  <c r="AC45" i="87"/>
  <c r="I14" i="87"/>
  <c r="I16" i="87"/>
  <c r="Y18" i="87"/>
  <c r="N24" i="87"/>
  <c r="AD32" i="87"/>
  <c r="T49" i="87"/>
  <c r="X163" i="87"/>
  <c r="X141" i="87"/>
  <c r="X120" i="87"/>
  <c r="X99" i="87"/>
  <c r="X94" i="87"/>
  <c r="X67" i="87"/>
  <c r="X66" i="87"/>
  <c r="X22" i="87"/>
  <c r="AB18" i="87"/>
  <c r="I145" i="87"/>
  <c r="M110" i="87"/>
  <c r="M52" i="87"/>
  <c r="Q124" i="87"/>
  <c r="Q76" i="87"/>
  <c r="U146" i="87"/>
  <c r="U71" i="87"/>
  <c r="Y163" i="87"/>
  <c r="Y94" i="87"/>
  <c r="Y24" i="87"/>
  <c r="AC150" i="87"/>
  <c r="AC125" i="87"/>
  <c r="AC111" i="87"/>
  <c r="AC87" i="87"/>
  <c r="AC55" i="87"/>
  <c r="AC68" i="87"/>
  <c r="AC36" i="87"/>
  <c r="AC35" i="87"/>
  <c r="AC14" i="87"/>
  <c r="AC16" i="87"/>
  <c r="Z26" i="87"/>
  <c r="P35" i="87"/>
  <c r="J53" i="87"/>
  <c r="X149" i="87"/>
  <c r="X130" i="87"/>
  <c r="X110" i="87"/>
  <c r="X89" i="87"/>
  <c r="X135" i="87"/>
  <c r="X57" i="87"/>
  <c r="M133" i="87"/>
  <c r="M76" i="87"/>
  <c r="Q147" i="87"/>
  <c r="Q55" i="87"/>
  <c r="U155" i="87"/>
  <c r="U103" i="87"/>
  <c r="U43" i="87"/>
  <c r="Y119" i="87"/>
  <c r="Y44" i="87"/>
  <c r="AC151" i="87"/>
  <c r="AC131" i="87"/>
  <c r="AC117" i="87"/>
  <c r="AC97" i="87"/>
  <c r="AC61" i="87"/>
  <c r="AC74" i="87"/>
  <c r="AC42" i="87"/>
  <c r="AC41" i="87"/>
  <c r="Q14" i="87"/>
  <c r="R51" i="87"/>
  <c r="R44" i="87"/>
  <c r="R36" i="87"/>
  <c r="R28" i="87"/>
  <c r="N19" i="87"/>
  <c r="N15" i="87"/>
  <c r="V162" i="87"/>
  <c r="AC156" i="87"/>
  <c r="AD87" i="87"/>
  <c r="J48" i="87"/>
  <c r="J40" i="87"/>
  <c r="J32" i="87"/>
  <c r="J24" i="87"/>
  <c r="V15" i="87"/>
  <c r="V83" i="87"/>
  <c r="S17" i="87"/>
  <c r="L149" i="87"/>
  <c r="L126" i="87"/>
  <c r="L106" i="87"/>
  <c r="L105" i="87"/>
  <c r="L81" i="87"/>
  <c r="L66" i="87"/>
  <c r="L34" i="87"/>
  <c r="T158" i="87"/>
  <c r="T150" i="87"/>
  <c r="T127" i="87"/>
  <c r="T103" i="87"/>
  <c r="T98" i="87"/>
  <c r="T69" i="87"/>
  <c r="T54" i="87"/>
  <c r="T30" i="87"/>
  <c r="AB159" i="87"/>
  <c r="AB138" i="87"/>
  <c r="AB118" i="87"/>
  <c r="AB99" i="87"/>
  <c r="AB92" i="87"/>
  <c r="L155" i="87"/>
  <c r="L132" i="87"/>
  <c r="L112" i="87"/>
  <c r="L125" i="87"/>
  <c r="L87" i="87"/>
  <c r="L55" i="87"/>
  <c r="L40" i="87"/>
  <c r="L51" i="87"/>
  <c r="T140" i="87"/>
  <c r="T141" i="87"/>
  <c r="T123" i="87"/>
  <c r="T109" i="87"/>
  <c r="T75" i="87"/>
  <c r="T78" i="87"/>
  <c r="T36" i="87"/>
  <c r="AB156" i="87"/>
  <c r="AB140" i="87"/>
  <c r="AB129" i="87"/>
  <c r="L157" i="87"/>
  <c r="L138" i="87"/>
  <c r="L118" i="87"/>
  <c r="L93" i="87"/>
  <c r="L92" i="87"/>
  <c r="L61" i="87"/>
  <c r="L46" i="87"/>
  <c r="L62" i="87"/>
  <c r="T146" i="87"/>
  <c r="T126" i="87"/>
  <c r="T106" i="87"/>
  <c r="T111" i="87"/>
  <c r="T81" i="87"/>
  <c r="T115" i="87"/>
  <c r="T42" i="87"/>
  <c r="AB162" i="87"/>
  <c r="AB146" i="87"/>
  <c r="AB131" i="87"/>
  <c r="AB127" i="87"/>
  <c r="AB105" i="87"/>
  <c r="L142" i="87"/>
  <c r="L75" i="87"/>
  <c r="T143" i="87"/>
  <c r="T63" i="87"/>
  <c r="AB132" i="87"/>
  <c r="AB102" i="87"/>
  <c r="AB67" i="87"/>
  <c r="AB72" i="87"/>
  <c r="AB24" i="87"/>
  <c r="P16" i="87"/>
  <c r="V67" i="87"/>
  <c r="L99" i="87"/>
  <c r="L86" i="87"/>
  <c r="T89" i="87"/>
  <c r="T66" i="87"/>
  <c r="AB109" i="87"/>
  <c r="AB81" i="87"/>
  <c r="AB119" i="87"/>
  <c r="AB38" i="87"/>
  <c r="P58" i="87"/>
  <c r="L91" i="87"/>
  <c r="L54" i="87"/>
  <c r="T105" i="87"/>
  <c r="AB160" i="87"/>
  <c r="AB101" i="87"/>
  <c r="AB79" i="87"/>
  <c r="AB82" i="87"/>
  <c r="AB36" i="87"/>
  <c r="L14" i="87"/>
  <c r="X37" i="87"/>
  <c r="T100" i="87"/>
  <c r="AB74" i="87"/>
  <c r="I159" i="87"/>
  <c r="I140" i="87"/>
  <c r="I137" i="87"/>
  <c r="I106" i="87"/>
  <c r="I90" i="87"/>
  <c r="I57" i="87"/>
  <c r="I72" i="87"/>
  <c r="I40" i="87"/>
  <c r="I47" i="87"/>
  <c r="M159" i="87"/>
  <c r="M140" i="87"/>
  <c r="M137" i="87"/>
  <c r="T71" i="87"/>
  <c r="AB80" i="87"/>
  <c r="I157" i="87"/>
  <c r="I160" i="87"/>
  <c r="I135" i="87"/>
  <c r="I119" i="87"/>
  <c r="I87" i="87"/>
  <c r="I55" i="87"/>
  <c r="I70" i="87"/>
  <c r="I38" i="87"/>
  <c r="I45" i="87"/>
  <c r="T135" i="87"/>
  <c r="AB61" i="87"/>
  <c r="I163" i="87"/>
  <c r="I144" i="87"/>
  <c r="I124" i="87"/>
  <c r="I110" i="87"/>
  <c r="I94" i="87"/>
  <c r="I61" i="87"/>
  <c r="I76" i="87"/>
  <c r="I44" i="87"/>
  <c r="I91" i="87"/>
  <c r="M163" i="87"/>
  <c r="M144" i="87"/>
  <c r="L108" i="87"/>
  <c r="I107" i="87"/>
  <c r="I26" i="87"/>
  <c r="M142" i="87"/>
  <c r="M123" i="87"/>
  <c r="M107" i="87"/>
  <c r="M83" i="87"/>
  <c r="M51" i="87"/>
  <c r="M66" i="87"/>
  <c r="M34" i="87"/>
  <c r="M33" i="87"/>
  <c r="Q156" i="87"/>
  <c r="Q138" i="87"/>
  <c r="Q123" i="87"/>
  <c r="Q107" i="87"/>
  <c r="Q77" i="87"/>
  <c r="Q95" i="87"/>
  <c r="Q58" i="87"/>
  <c r="Q26" i="87"/>
  <c r="Q33" i="87"/>
  <c r="U149" i="87"/>
  <c r="U138" i="87"/>
  <c r="U123" i="87"/>
  <c r="U109" i="87"/>
  <c r="U85" i="87"/>
  <c r="U53" i="87"/>
  <c r="U66" i="87"/>
  <c r="U34" i="87"/>
  <c r="U33" i="87"/>
  <c r="Y147" i="87"/>
  <c r="Y138" i="87"/>
  <c r="Y123" i="87"/>
  <c r="Y109" i="87"/>
  <c r="Y77" i="87"/>
  <c r="Y93" i="87"/>
  <c r="Y58" i="87"/>
  <c r="Y34" i="87"/>
  <c r="Y33" i="87"/>
  <c r="AC149" i="87"/>
  <c r="AC136" i="87"/>
  <c r="L27" i="87"/>
  <c r="I130" i="87"/>
  <c r="I82" i="87"/>
  <c r="M157" i="87"/>
  <c r="M122" i="87"/>
  <c r="M106" i="87"/>
  <c r="M90" i="87"/>
  <c r="M65" i="87"/>
  <c r="M80" i="87"/>
  <c r="M48" i="87"/>
  <c r="M47" i="87"/>
  <c r="Q159" i="87"/>
  <c r="Q140" i="87"/>
  <c r="Q137" i="87"/>
  <c r="Q106" i="87"/>
  <c r="Q90" i="87"/>
  <c r="Q59" i="87"/>
  <c r="Q72" i="87"/>
  <c r="Q40" i="87"/>
  <c r="Q47" i="87"/>
  <c r="U159" i="87"/>
  <c r="U142" i="87"/>
  <c r="U137" i="87"/>
  <c r="U106" i="87"/>
  <c r="U90" i="87"/>
  <c r="U67" i="87"/>
  <c r="U80" i="87"/>
  <c r="U48" i="87"/>
  <c r="U47" i="87"/>
  <c r="Y159" i="87"/>
  <c r="Y144" i="87"/>
  <c r="Y137" i="87"/>
  <c r="Y106" i="87"/>
  <c r="Y90" i="87"/>
  <c r="Y59" i="87"/>
  <c r="Y72" i="87"/>
  <c r="Y48" i="87"/>
  <c r="AB53" i="87"/>
  <c r="I142" i="87"/>
  <c r="I59" i="87"/>
  <c r="I25" i="87"/>
  <c r="M130" i="87"/>
  <c r="M112" i="87"/>
  <c r="M96" i="87"/>
  <c r="M71" i="87"/>
  <c r="M86" i="87"/>
  <c r="M54" i="87"/>
  <c r="M22" i="87"/>
  <c r="M21" i="87"/>
  <c r="Q146" i="87"/>
  <c r="Q126" i="87"/>
  <c r="Q112" i="87"/>
  <c r="Q96" i="87"/>
  <c r="Q65" i="87"/>
  <c r="Q78" i="87"/>
  <c r="Q46" i="87"/>
  <c r="Q93" i="87"/>
  <c r="Q21" i="87"/>
  <c r="U156" i="87"/>
  <c r="U126" i="87"/>
  <c r="U112" i="87"/>
  <c r="U96" i="87"/>
  <c r="U73" i="87"/>
  <c r="U86" i="87"/>
  <c r="U54" i="87"/>
  <c r="U22" i="87"/>
  <c r="U21" i="87"/>
  <c r="Y148" i="87"/>
  <c r="Y126" i="87"/>
  <c r="Y112" i="87"/>
  <c r="Y96" i="87"/>
  <c r="Y65" i="87"/>
  <c r="Y78" i="87"/>
  <c r="Y95" i="87"/>
  <c r="Y22" i="87"/>
  <c r="Y21" i="87"/>
  <c r="AC148" i="87"/>
  <c r="AC124" i="87"/>
  <c r="I158" i="87"/>
  <c r="M118" i="87"/>
  <c r="M60" i="87"/>
  <c r="Q132" i="87"/>
  <c r="Q84" i="87"/>
  <c r="U152" i="87"/>
  <c r="U79" i="87"/>
  <c r="U27" i="87"/>
  <c r="Y102" i="87"/>
  <c r="Y28" i="87"/>
  <c r="AC158" i="87"/>
  <c r="AC127" i="87"/>
  <c r="AC113" i="87"/>
  <c r="AC89" i="87"/>
  <c r="AC57" i="87"/>
  <c r="AC70" i="87"/>
  <c r="AC38" i="87"/>
  <c r="AC37" i="87"/>
  <c r="Y14" i="87"/>
  <c r="Y16" i="87"/>
  <c r="Z19" i="87"/>
  <c r="J26" i="87"/>
  <c r="Z34" i="87"/>
  <c r="P43" i="87"/>
  <c r="X151" i="87"/>
  <c r="X132" i="87"/>
  <c r="X112" i="87"/>
  <c r="X91" i="87"/>
  <c r="X113" i="87"/>
  <c r="X59" i="87"/>
  <c r="X46" i="87"/>
  <c r="X56" i="87"/>
  <c r="X21" i="87"/>
  <c r="AB42" i="87"/>
  <c r="I51" i="87"/>
  <c r="M94" i="87"/>
  <c r="M20" i="87"/>
  <c r="Q110" i="87"/>
  <c r="Q44" i="87"/>
  <c r="U124" i="87"/>
  <c r="U84" i="87"/>
  <c r="Y160" i="87"/>
  <c r="Y63" i="87"/>
  <c r="Y39" i="87"/>
  <c r="AC141" i="87"/>
  <c r="AC118" i="87"/>
  <c r="AC102" i="87"/>
  <c r="AC79" i="87"/>
  <c r="AC99" i="87"/>
  <c r="AC60" i="87"/>
  <c r="AC28" i="87"/>
  <c r="AC27" i="87"/>
  <c r="O15" i="87"/>
  <c r="AE17" i="87"/>
  <c r="L29" i="87"/>
  <c r="AB37" i="87"/>
  <c r="P66" i="87"/>
  <c r="X148" i="87"/>
  <c r="X122" i="87"/>
  <c r="X137" i="87"/>
  <c r="X127" i="87"/>
  <c r="X81" i="87"/>
  <c r="X84" i="87"/>
  <c r="I131" i="87"/>
  <c r="M117" i="87"/>
  <c r="M44" i="87"/>
  <c r="Q133" i="87"/>
  <c r="Q68" i="87"/>
  <c r="U147" i="87"/>
  <c r="U63" i="87"/>
  <c r="Y155" i="87"/>
  <c r="Y87" i="87"/>
  <c r="Y20" i="87"/>
  <c r="AC146" i="87"/>
  <c r="AC123" i="87"/>
  <c r="AC109" i="87"/>
  <c r="AC85" i="87"/>
  <c r="AC53" i="87"/>
  <c r="AC66" i="87"/>
  <c r="AC34" i="87"/>
  <c r="AC33" i="87"/>
  <c r="R69" i="87"/>
  <c r="V50" i="87"/>
  <c r="V42" i="87"/>
  <c r="V34" i="87"/>
  <c r="V26" i="87"/>
  <c r="V17" i="87"/>
  <c r="Z73" i="87"/>
  <c r="S155" i="87"/>
  <c r="J65" i="87"/>
  <c r="N46" i="87"/>
  <c r="N38" i="87"/>
  <c r="N30" i="87"/>
  <c r="N22" i="87"/>
  <c r="Z15" i="87"/>
  <c r="N79" i="87"/>
  <c r="J81" i="87"/>
  <c r="L162" i="87"/>
  <c r="L140" i="87"/>
  <c r="L131" i="87"/>
  <c r="L109" i="87"/>
  <c r="L104" i="87"/>
  <c r="L73" i="87"/>
  <c r="L80" i="87"/>
  <c r="L26" i="87"/>
  <c r="T157" i="87"/>
  <c r="T138" i="87"/>
  <c r="T118" i="87"/>
  <c r="T95" i="87"/>
  <c r="T90" i="87"/>
  <c r="T61" i="87"/>
  <c r="T68" i="87"/>
  <c r="T22" i="87"/>
  <c r="AB155" i="87"/>
  <c r="AB130" i="87"/>
  <c r="AB110" i="87"/>
  <c r="AB91" i="87"/>
  <c r="X70" i="87"/>
  <c r="W17" i="87"/>
  <c r="L146" i="87"/>
  <c r="L124" i="87"/>
  <c r="L135" i="87"/>
  <c r="L143" i="87"/>
  <c r="L79" i="87"/>
  <c r="L58" i="87"/>
  <c r="L32" i="87"/>
  <c r="T156" i="87"/>
  <c r="T148" i="87"/>
  <c r="T133" i="87"/>
  <c r="T101" i="87"/>
  <c r="T96" i="87"/>
  <c r="T67" i="87"/>
  <c r="T52" i="87"/>
  <c r="T28" i="87"/>
  <c r="AB157" i="87"/>
  <c r="AB136" i="87"/>
  <c r="AB116" i="87"/>
  <c r="K19" i="87"/>
  <c r="L152" i="87"/>
  <c r="L130" i="87"/>
  <c r="L110" i="87"/>
  <c r="L115" i="87"/>
  <c r="L85" i="87"/>
  <c r="L82" i="87"/>
  <c r="L38" i="87"/>
  <c r="T162" i="87"/>
  <c r="T161" i="87"/>
  <c r="T139" i="87"/>
  <c r="T129" i="87"/>
  <c r="T102" i="87"/>
  <c r="T73" i="87"/>
  <c r="T70" i="87"/>
  <c r="T34" i="87"/>
  <c r="AB154" i="87"/>
  <c r="AB141" i="87"/>
  <c r="AB121" i="87"/>
  <c r="AB103" i="87"/>
  <c r="AB96" i="87"/>
  <c r="L145" i="87"/>
  <c r="L88" i="87"/>
  <c r="T120" i="87"/>
  <c r="T76" i="87"/>
  <c r="AB112" i="87"/>
  <c r="AB88" i="87"/>
  <c r="AB59" i="87"/>
  <c r="AB48" i="87"/>
  <c r="AB70" i="87"/>
  <c r="L156" i="87"/>
  <c r="L98" i="87"/>
  <c r="T163" i="87"/>
  <c r="T87" i="87"/>
  <c r="AB161" i="87"/>
  <c r="AB89" i="87"/>
  <c r="AB73" i="87"/>
  <c r="AB58" i="87"/>
  <c r="AB30" i="87"/>
  <c r="X14" i="87"/>
  <c r="P74" i="87"/>
  <c r="L151" i="87"/>
  <c r="L90" i="87"/>
  <c r="T144" i="87"/>
  <c r="T79" i="87"/>
  <c r="AB144" i="87"/>
  <c r="AB115" i="87"/>
  <c r="AB71" i="87"/>
  <c r="AB52" i="87"/>
  <c r="AB28" i="87"/>
  <c r="AB14" i="87"/>
  <c r="O17" i="87"/>
  <c r="AB163" i="87"/>
  <c r="AB34" i="87"/>
  <c r="I151" i="87"/>
  <c r="I143" i="87"/>
  <c r="I129" i="87"/>
  <c r="I113" i="87"/>
  <c r="I81" i="87"/>
  <c r="I101" i="87"/>
  <c r="I64" i="87"/>
  <c r="I32" i="87"/>
  <c r="I39" i="87"/>
  <c r="M162" i="87"/>
  <c r="M143" i="87"/>
  <c r="L150" i="87"/>
  <c r="AB139" i="87"/>
  <c r="AB26" i="87"/>
  <c r="I149" i="87"/>
  <c r="I141" i="87"/>
  <c r="I127" i="87"/>
  <c r="I111" i="87"/>
  <c r="I79" i="87"/>
  <c r="I97" i="87"/>
  <c r="I62" i="87"/>
  <c r="I30" i="87"/>
  <c r="I37" i="87"/>
  <c r="T62" i="87"/>
  <c r="AB50" i="87"/>
  <c r="I155" i="87"/>
  <c r="I147" i="87"/>
  <c r="I133" i="87"/>
  <c r="I117" i="87"/>
  <c r="I85" i="87"/>
  <c r="I53" i="87"/>
  <c r="I68" i="87"/>
  <c r="I36" i="87"/>
  <c r="I43" i="87"/>
  <c r="M155" i="87"/>
  <c r="M147" i="87"/>
  <c r="AB135" i="87"/>
  <c r="I153" i="87"/>
  <c r="I75" i="87"/>
  <c r="I33" i="87"/>
  <c r="M138" i="87"/>
  <c r="M116" i="87"/>
  <c r="M100" i="87"/>
  <c r="M75" i="87"/>
  <c r="M91" i="87"/>
  <c r="M58" i="87"/>
  <c r="M26" i="87"/>
  <c r="M25" i="87"/>
  <c r="Q150" i="87"/>
  <c r="Q130" i="87"/>
  <c r="Q116" i="87"/>
  <c r="Q100" i="87"/>
  <c r="Q69" i="87"/>
  <c r="Q82" i="87"/>
  <c r="Q50" i="87"/>
  <c r="Q101" i="87"/>
  <c r="Q25" i="87"/>
  <c r="U150" i="87"/>
  <c r="U130" i="87"/>
  <c r="U116" i="87"/>
  <c r="U100" i="87"/>
  <c r="U77" i="87"/>
  <c r="U93" i="87"/>
  <c r="U58" i="87"/>
  <c r="U26" i="87"/>
  <c r="U25" i="87"/>
  <c r="Y152" i="87"/>
  <c r="Y130" i="87"/>
  <c r="Y116" i="87"/>
  <c r="Y100" i="87"/>
  <c r="Y69" i="87"/>
  <c r="Y82" i="87"/>
  <c r="Y103" i="87"/>
  <c r="Y26" i="87"/>
  <c r="Y25" i="87"/>
  <c r="AC152" i="87"/>
  <c r="AC128" i="87"/>
  <c r="I116" i="87"/>
  <c r="I50" i="87"/>
  <c r="M158" i="87"/>
  <c r="M129" i="87"/>
  <c r="M113" i="87"/>
  <c r="M89" i="87"/>
  <c r="M57" i="87"/>
  <c r="M72" i="87"/>
  <c r="M40" i="87"/>
  <c r="M39" i="87"/>
  <c r="Q158" i="87"/>
  <c r="Q143" i="87"/>
  <c r="Q129" i="87"/>
  <c r="Q113" i="87"/>
  <c r="Q83" i="87"/>
  <c r="Q51" i="87"/>
  <c r="Q64" i="87"/>
  <c r="Q32" i="87"/>
  <c r="Q39" i="87"/>
  <c r="U162" i="87"/>
  <c r="U143" i="87"/>
  <c r="U129" i="87"/>
  <c r="U115" i="87"/>
  <c r="U95" i="87"/>
  <c r="U59" i="87"/>
  <c r="U72" i="87"/>
  <c r="U40" i="87"/>
  <c r="U39" i="87"/>
  <c r="Y158" i="87"/>
  <c r="Y143" i="87"/>
  <c r="Y129" i="87"/>
  <c r="Y115" i="87"/>
  <c r="Y83" i="87"/>
  <c r="Y51" i="87"/>
  <c r="Y64" i="87"/>
  <c r="Y40" i="87"/>
  <c r="I122" i="87"/>
  <c r="I74" i="87"/>
  <c r="M153" i="87"/>
  <c r="M135" i="87"/>
  <c r="M119" i="87"/>
  <c r="M101" i="87"/>
  <c r="M63" i="87"/>
  <c r="M78" i="87"/>
  <c r="M46" i="87"/>
  <c r="M45" i="87"/>
  <c r="Q157" i="87"/>
  <c r="Q160" i="87"/>
  <c r="Q135" i="87"/>
  <c r="Q119" i="87"/>
  <c r="Q88" i="87"/>
  <c r="Q57" i="87"/>
  <c r="Q70" i="87"/>
  <c r="Q38" i="87"/>
  <c r="Q45" i="87"/>
  <c r="U157" i="87"/>
  <c r="U140" i="87"/>
  <c r="U135" i="87"/>
  <c r="U104" i="87"/>
  <c r="U88" i="87"/>
  <c r="U65" i="87"/>
  <c r="U78" i="87"/>
  <c r="U46" i="87"/>
  <c r="U45" i="87"/>
  <c r="Y157" i="87"/>
  <c r="Y142" i="87"/>
  <c r="Y135" i="87"/>
  <c r="Y104" i="87"/>
  <c r="Y88" i="87"/>
  <c r="Y57" i="87"/>
  <c r="Y70" i="87"/>
  <c r="Y46" i="87"/>
  <c r="Y45" i="87"/>
  <c r="AC157" i="87"/>
  <c r="AC140" i="87"/>
  <c r="T32" i="87"/>
  <c r="I83" i="87"/>
  <c r="M102" i="87"/>
  <c r="M28" i="87"/>
  <c r="Q118" i="87"/>
  <c r="Q52" i="87"/>
  <c r="U132" i="87"/>
  <c r="U97" i="87"/>
  <c r="Y154" i="87"/>
  <c r="Y71" i="87"/>
  <c r="Y43" i="87"/>
  <c r="AC145" i="87"/>
  <c r="AC120" i="87"/>
  <c r="AC105" i="87"/>
  <c r="AC81" i="87"/>
  <c r="AC103" i="87"/>
  <c r="AC62" i="87"/>
  <c r="AC30" i="87"/>
  <c r="AC29" i="87"/>
  <c r="K15" i="87"/>
  <c r="K17" i="87"/>
  <c r="AD20" i="87"/>
  <c r="V28" i="87"/>
  <c r="L37" i="87"/>
  <c r="AB45" i="87"/>
  <c r="R61" i="87"/>
  <c r="X152" i="87"/>
  <c r="X124" i="87"/>
  <c r="X139" i="87"/>
  <c r="X104" i="87"/>
  <c r="X83" i="87"/>
  <c r="X105" i="87"/>
  <c r="X38" i="87"/>
  <c r="T16" i="87"/>
  <c r="P41" i="87"/>
  <c r="I21" i="87"/>
  <c r="Z48" i="87"/>
  <c r="Z40" i="87"/>
  <c r="Z32" i="87"/>
  <c r="Z24" i="87"/>
  <c r="AD17" i="87"/>
  <c r="N154" i="87"/>
  <c r="AD55" i="87"/>
  <c r="J19" i="87"/>
  <c r="J15" i="87"/>
  <c r="Y19" i="87"/>
  <c r="AE159" i="87"/>
  <c r="AE163" i="87"/>
  <c r="Z65" i="87"/>
  <c r="L154" i="87"/>
  <c r="L148" i="87"/>
  <c r="L121" i="87"/>
  <c r="L97" i="87"/>
  <c r="L96" i="87"/>
  <c r="L65" i="87"/>
  <c r="L50" i="87"/>
  <c r="L78" i="87"/>
  <c r="T155" i="87"/>
  <c r="T130" i="87"/>
  <c r="T110" i="87"/>
  <c r="T137" i="87"/>
  <c r="T85" i="87"/>
  <c r="T53" i="87"/>
  <c r="T46" i="87"/>
  <c r="T58" i="87"/>
  <c r="AB150" i="87"/>
  <c r="AB122" i="87"/>
  <c r="AB143" i="87"/>
  <c r="AB107" i="87"/>
  <c r="N71" i="87"/>
  <c r="L160" i="87"/>
  <c r="L153" i="87"/>
  <c r="L123" i="87"/>
  <c r="L103" i="87"/>
  <c r="L102" i="87"/>
  <c r="L71" i="87"/>
  <c r="L72" i="87"/>
  <c r="L24" i="87"/>
  <c r="T151" i="87"/>
  <c r="T136" i="87"/>
  <c r="T116" i="87"/>
  <c r="T93" i="87"/>
  <c r="T88" i="87"/>
  <c r="T59" i="87"/>
  <c r="T60" i="87"/>
  <c r="T82" i="87"/>
  <c r="AB153" i="87"/>
  <c r="AB128" i="87"/>
  <c r="AA17" i="87"/>
  <c r="L144" i="87"/>
  <c r="L122" i="87"/>
  <c r="L127" i="87"/>
  <c r="L133" i="87"/>
  <c r="L77" i="87"/>
  <c r="L52" i="87"/>
  <c r="L30" i="87"/>
  <c r="T154" i="87"/>
  <c r="T145" i="87"/>
  <c r="T125" i="87"/>
  <c r="T99" i="87"/>
  <c r="T94" i="87"/>
  <c r="T65" i="87"/>
  <c r="T84" i="87"/>
  <c r="T26" i="87"/>
  <c r="AB151" i="87"/>
  <c r="AB134" i="87"/>
  <c r="AB114" i="87"/>
  <c r="AB95" i="87"/>
  <c r="L117" i="87"/>
  <c r="L28" i="87"/>
  <c r="T97" i="87"/>
  <c r="T24" i="87"/>
  <c r="AB125" i="87"/>
  <c r="AB83" i="87"/>
  <c r="AB111" i="87"/>
  <c r="AB40" i="87"/>
  <c r="AB27" i="87"/>
  <c r="L139" i="87"/>
  <c r="L67" i="87"/>
  <c r="T132" i="87"/>
  <c r="T55" i="87"/>
  <c r="AB124" i="87"/>
  <c r="AB98" i="87"/>
  <c r="AB65" i="87"/>
  <c r="AB64" i="87"/>
  <c r="AB22" i="87"/>
  <c r="X16" i="87"/>
  <c r="L136" i="87"/>
  <c r="L59" i="87"/>
  <c r="T124" i="87"/>
  <c r="T104" i="87"/>
  <c r="AB123" i="87"/>
  <c r="AB94" i="87"/>
  <c r="AB63" i="87"/>
  <c r="AB56" i="87"/>
  <c r="AB86" i="87"/>
  <c r="L107" i="87"/>
  <c r="AB97" i="87"/>
  <c r="P14" i="87"/>
  <c r="I162" i="87"/>
  <c r="I136" i="87"/>
  <c r="I121" i="87"/>
  <c r="I105" i="87"/>
  <c r="I73" i="87"/>
  <c r="I88" i="87"/>
  <c r="I56" i="87"/>
  <c r="I24" i="87"/>
  <c r="I31" i="87"/>
  <c r="M160" i="87"/>
  <c r="M136" i="87"/>
  <c r="L83" i="87"/>
  <c r="AB113" i="87"/>
  <c r="I154" i="87"/>
  <c r="I134" i="87"/>
  <c r="I120" i="87"/>
  <c r="I104" i="87"/>
  <c r="I71" i="87"/>
  <c r="I86" i="87"/>
  <c r="I54" i="87"/>
  <c r="I22" i="87"/>
  <c r="L128" i="87"/>
  <c r="AB120" i="87"/>
  <c r="AB78" i="87"/>
  <c r="I156" i="87"/>
  <c r="I139" i="87"/>
  <c r="I125" i="87"/>
  <c r="I109" i="87"/>
  <c r="I77" i="87"/>
  <c r="I93" i="87"/>
  <c r="I60" i="87"/>
  <c r="I28" i="87"/>
  <c r="I35" i="87"/>
  <c r="M151" i="87"/>
  <c r="M139" i="87"/>
  <c r="AB51" i="87"/>
  <c r="I138" i="87"/>
  <c r="I89" i="87"/>
  <c r="M161" i="87"/>
  <c r="M124" i="87"/>
  <c r="M108" i="87"/>
  <c r="M92" i="87"/>
  <c r="M67" i="87"/>
  <c r="M82" i="87"/>
  <c r="M50" i="87"/>
  <c r="M49" i="87"/>
  <c r="Q161" i="87"/>
  <c r="Q142" i="87"/>
  <c r="Q122" i="87"/>
  <c r="Q108" i="87"/>
  <c r="Q92" i="87"/>
  <c r="Q61" i="87"/>
  <c r="Q74" i="87"/>
  <c r="Q42" i="87"/>
  <c r="Q49" i="87"/>
  <c r="U161" i="87"/>
  <c r="U144" i="87"/>
  <c r="U122" i="87"/>
  <c r="U108" i="87"/>
  <c r="U92" i="87"/>
  <c r="U69" i="87"/>
  <c r="U82" i="87"/>
  <c r="U50" i="87"/>
  <c r="U49" i="87"/>
  <c r="Y161" i="87"/>
  <c r="Y146" i="87"/>
  <c r="Y122" i="87"/>
  <c r="Y108" i="87"/>
  <c r="Y92" i="87"/>
  <c r="Y61" i="87"/>
  <c r="Y74" i="87"/>
  <c r="Y50" i="87"/>
  <c r="Y49" i="87"/>
  <c r="AC161" i="87"/>
  <c r="AC144" i="87"/>
  <c r="L36" i="87"/>
  <c r="I100" i="87"/>
  <c r="I103" i="87"/>
  <c r="M156" i="87"/>
  <c r="M121" i="87"/>
  <c r="M105" i="87"/>
  <c r="M81" i="87"/>
  <c r="M103" i="87"/>
  <c r="M64" i="87"/>
  <c r="M32" i="87"/>
  <c r="M31" i="87"/>
  <c r="Q162" i="87"/>
  <c r="Q136" i="87"/>
  <c r="Q121" i="87"/>
  <c r="Q105" i="87"/>
  <c r="Q75" i="87"/>
  <c r="Q91" i="87"/>
  <c r="Q56" i="87"/>
  <c r="Q24" i="87"/>
  <c r="Q31" i="87"/>
  <c r="U160" i="87"/>
  <c r="U136" i="87"/>
  <c r="U121" i="87"/>
  <c r="U107" i="87"/>
  <c r="U83" i="87"/>
  <c r="U51" i="87"/>
  <c r="U64" i="87"/>
  <c r="U32" i="87"/>
  <c r="U31" i="87"/>
  <c r="Y156" i="87"/>
  <c r="Y136" i="87"/>
  <c r="Y121" i="87"/>
  <c r="Y107" i="87"/>
  <c r="Y75" i="87"/>
  <c r="Y89" i="87"/>
  <c r="Y56" i="87"/>
  <c r="Y32" i="87"/>
  <c r="I108" i="87"/>
  <c r="I42" i="87"/>
  <c r="M150" i="87"/>
  <c r="M127" i="87"/>
  <c r="M111" i="87"/>
  <c r="M87" i="87"/>
  <c r="M55" i="87"/>
  <c r="M70" i="87"/>
  <c r="M38" i="87"/>
  <c r="M37" i="87"/>
  <c r="Q151" i="87"/>
  <c r="Q141" i="87"/>
  <c r="Q127" i="87"/>
  <c r="Q111" i="87"/>
  <c r="Q81" i="87"/>
  <c r="Q103" i="87"/>
  <c r="Q62" i="87"/>
  <c r="Q30" i="87"/>
  <c r="Q37" i="87"/>
  <c r="U154" i="87"/>
  <c r="U141" i="87"/>
  <c r="U127" i="87"/>
  <c r="U113" i="87"/>
  <c r="U91" i="87"/>
  <c r="U57" i="87"/>
  <c r="U70" i="87"/>
  <c r="U38" i="87"/>
  <c r="U37" i="87"/>
  <c r="Y151" i="87"/>
  <c r="Y141" i="87"/>
  <c r="Y127" i="87"/>
  <c r="Y113" i="87"/>
  <c r="Y81" i="87"/>
  <c r="Y101" i="87"/>
  <c r="Y62" i="87"/>
  <c r="Y38" i="87"/>
  <c r="Y37" i="87"/>
  <c r="AC154" i="87"/>
  <c r="AC139" i="87"/>
  <c r="I41" i="87"/>
  <c r="M77" i="87"/>
  <c r="M27" i="87"/>
  <c r="Q102" i="87"/>
  <c r="Q20" i="87"/>
  <c r="U118" i="87"/>
  <c r="U60" i="87"/>
  <c r="Y132" i="87"/>
  <c r="Y84" i="87"/>
  <c r="Y27" i="87"/>
  <c r="AC130" i="87"/>
  <c r="AC112" i="87"/>
  <c r="AC96" i="87"/>
  <c r="AC73" i="87"/>
  <c r="AC86" i="87"/>
  <c r="AC54" i="87"/>
  <c r="AC22" i="87"/>
  <c r="AC21" i="87"/>
  <c r="AA15" i="87"/>
  <c r="I18" i="87"/>
  <c r="R30" i="87"/>
  <c r="X47" i="87"/>
  <c r="X160" i="87"/>
  <c r="X142" i="87"/>
  <c r="X133" i="87"/>
  <c r="X75" i="87"/>
  <c r="T47" i="87"/>
  <c r="M126" i="87"/>
  <c r="Q144" i="87"/>
  <c r="U163" i="87"/>
  <c r="U20" i="87"/>
  <c r="Y91" i="87"/>
  <c r="AC133" i="87"/>
  <c r="AC101" i="87"/>
  <c r="AC76" i="87"/>
  <c r="AC43" i="87"/>
  <c r="M16" i="87"/>
  <c r="X155" i="87"/>
  <c r="X118" i="87"/>
  <c r="X92" i="87"/>
  <c r="M97" i="87"/>
  <c r="Q117" i="87"/>
  <c r="U133" i="87"/>
  <c r="Y140" i="87"/>
  <c r="Y35" i="87"/>
  <c r="AC116" i="87"/>
  <c r="AC77" i="87"/>
  <c r="AC58" i="87"/>
  <c r="AC25" i="87"/>
  <c r="Q18" i="87"/>
  <c r="X31" i="87"/>
  <c r="N40" i="87"/>
  <c r="AD48" i="87"/>
  <c r="AE88" i="87"/>
  <c r="X156" i="87"/>
  <c r="X150" i="87"/>
  <c r="X131" i="87"/>
  <c r="X103" i="87"/>
  <c r="X98" i="87"/>
  <c r="X71" i="87"/>
  <c r="X82" i="87"/>
  <c r="X26" i="87"/>
  <c r="T18" i="87"/>
  <c r="L161" i="87"/>
  <c r="M35" i="87"/>
  <c r="U68" i="87"/>
  <c r="AC134" i="87"/>
  <c r="AC91" i="87"/>
  <c r="W15" i="87"/>
  <c r="R38" i="87"/>
  <c r="X145" i="87"/>
  <c r="X68" i="87"/>
  <c r="Q79" i="87"/>
  <c r="Y125" i="87"/>
  <c r="AC106" i="87"/>
  <c r="AC48" i="87"/>
  <c r="U18" i="87"/>
  <c r="X101" i="87"/>
  <c r="X44" i="87"/>
  <c r="M68" i="87"/>
  <c r="U87" i="87"/>
  <c r="AC147" i="87"/>
  <c r="AC59" i="87"/>
  <c r="U14" i="87"/>
  <c r="J34" i="87"/>
  <c r="X134" i="87"/>
  <c r="X61" i="87"/>
  <c r="L16" i="87"/>
  <c r="I115" i="87"/>
  <c r="Q60" i="87"/>
  <c r="Y79" i="87"/>
  <c r="AC107" i="87"/>
  <c r="AC32" i="87"/>
  <c r="V20" i="87"/>
  <c r="J57" i="87"/>
  <c r="X109" i="87"/>
  <c r="X36" i="87"/>
  <c r="L43" i="87"/>
  <c r="N162" i="87"/>
  <c r="N125" i="87"/>
  <c r="N107" i="87"/>
  <c r="N110" i="87"/>
  <c r="N84" i="87"/>
  <c r="N106" i="87"/>
  <c r="N39" i="87"/>
  <c r="Z159" i="87"/>
  <c r="Z147" i="87"/>
  <c r="Z128" i="87"/>
  <c r="Z104" i="87"/>
  <c r="Z99" i="87"/>
  <c r="Z70" i="87"/>
  <c r="Z77" i="87"/>
  <c r="Z27" i="87"/>
  <c r="AD152" i="87"/>
  <c r="AD133" i="87"/>
  <c r="AD113" i="87"/>
  <c r="AD92" i="87"/>
  <c r="AD91" i="87"/>
  <c r="AD58" i="87"/>
  <c r="AD47" i="87"/>
  <c r="AD65" i="87"/>
  <c r="AB15" i="87"/>
  <c r="X20" i="87"/>
  <c r="Z28" i="87"/>
  <c r="P37" i="87"/>
  <c r="N152" i="87"/>
  <c r="N131" i="87"/>
  <c r="N113" i="87"/>
  <c r="N92" i="87"/>
  <c r="N136" i="87"/>
  <c r="N58" i="87"/>
  <c r="N45" i="87"/>
  <c r="N57" i="87"/>
  <c r="Z143" i="87"/>
  <c r="Z139" i="87"/>
  <c r="Z138" i="87"/>
  <c r="Z110" i="87"/>
  <c r="Z76" i="87"/>
  <c r="Z55" i="87"/>
  <c r="Z33" i="87"/>
  <c r="AD153" i="87"/>
  <c r="AD142" i="87"/>
  <c r="AD119" i="87"/>
  <c r="AD98" i="87"/>
  <c r="AD97" i="87"/>
  <c r="AD64" i="87"/>
  <c r="AD59" i="87"/>
  <c r="AD21" i="87"/>
  <c r="P15" i="87"/>
  <c r="T17" i="87"/>
  <c r="AB19" i="87"/>
  <c r="T35" i="87"/>
  <c r="J44" i="87"/>
  <c r="N161" i="87"/>
  <c r="N151" i="87"/>
  <c r="N134" i="87"/>
  <c r="N105" i="87"/>
  <c r="N99" i="87"/>
  <c r="N72" i="87"/>
  <c r="N75" i="87"/>
  <c r="N27" i="87"/>
  <c r="Z154" i="87"/>
  <c r="Z131" i="87"/>
  <c r="Z113" i="87"/>
  <c r="Z92" i="87"/>
  <c r="Z108" i="87"/>
  <c r="Z58" i="87"/>
  <c r="Z47" i="87"/>
  <c r="Z67" i="87"/>
  <c r="AD143" i="87"/>
  <c r="AD121" i="87"/>
  <c r="AD130" i="87"/>
  <c r="AD136" i="87"/>
  <c r="AD78" i="87"/>
  <c r="AD69" i="87"/>
  <c r="AD35" i="87"/>
  <c r="R14" i="87"/>
  <c r="V16" i="87"/>
  <c r="Z18" i="87"/>
  <c r="AB23" i="87"/>
  <c r="N160" i="87"/>
  <c r="N135" i="87"/>
  <c r="N117" i="87"/>
  <c r="N96" i="87"/>
  <c r="N89" i="87"/>
  <c r="N62" i="87"/>
  <c r="N49" i="87"/>
  <c r="N73" i="87"/>
  <c r="Z148" i="87"/>
  <c r="Z121" i="87"/>
  <c r="Z132" i="87"/>
  <c r="Z122" i="87"/>
  <c r="Z80" i="87"/>
  <c r="Z71" i="87"/>
  <c r="Z37" i="87"/>
  <c r="AD157" i="87"/>
  <c r="AD144" i="87"/>
  <c r="AD132" i="87"/>
  <c r="AD102" i="87"/>
  <c r="AD101" i="87"/>
  <c r="AD68" i="87"/>
  <c r="AD75" i="87"/>
  <c r="AD25" i="87"/>
  <c r="L17" i="87"/>
  <c r="Q19" i="87"/>
  <c r="N26" i="87"/>
  <c r="AD34" i="87"/>
  <c r="N52" i="87"/>
  <c r="R53" i="87"/>
  <c r="P158" i="87"/>
  <c r="P147" i="87"/>
  <c r="P129" i="87"/>
  <c r="P103" i="87"/>
  <c r="P96" i="87"/>
  <c r="P69" i="87"/>
  <c r="P86" i="87"/>
  <c r="P28" i="87"/>
  <c r="J162" i="87"/>
  <c r="J135" i="87"/>
  <c r="J117" i="87"/>
  <c r="J94" i="87"/>
  <c r="J89" i="87"/>
  <c r="J60" i="87"/>
  <c r="J49" i="87"/>
  <c r="J75" i="87"/>
  <c r="R151" i="87"/>
  <c r="R123" i="87"/>
  <c r="R136" i="87"/>
  <c r="R114" i="87"/>
  <c r="R80" i="87"/>
  <c r="R75" i="87"/>
  <c r="R33" i="87"/>
  <c r="V155" i="87"/>
  <c r="V146" i="87"/>
  <c r="V128" i="87"/>
  <c r="V96" i="87"/>
  <c r="P142" i="87"/>
  <c r="P143" i="87"/>
  <c r="P125" i="87"/>
  <c r="P102" i="87"/>
  <c r="P75" i="87"/>
  <c r="P53" i="87"/>
  <c r="P34" i="87"/>
  <c r="P33" i="87"/>
  <c r="J155" i="87"/>
  <c r="J146" i="87"/>
  <c r="J134" i="87"/>
  <c r="J100" i="87"/>
  <c r="J95" i="87"/>
  <c r="J66" i="87"/>
  <c r="J69" i="87"/>
  <c r="J23" i="87"/>
  <c r="R150" i="87"/>
  <c r="R129" i="87"/>
  <c r="R111" i="87"/>
  <c r="R88" i="87"/>
  <c r="R86" i="87"/>
  <c r="R54" i="87"/>
  <c r="R39" i="87"/>
  <c r="V161" i="87"/>
  <c r="V154" i="87"/>
  <c r="V130" i="87"/>
  <c r="V102" i="87"/>
  <c r="V103" i="87"/>
  <c r="V72" i="87"/>
  <c r="V71" i="87"/>
  <c r="V25" i="87"/>
  <c r="X62" i="87"/>
  <c r="P154" i="87"/>
  <c r="P139" i="87"/>
  <c r="P135" i="87"/>
  <c r="P99" i="87"/>
  <c r="P92" i="87"/>
  <c r="P65" i="87"/>
  <c r="P70" i="87"/>
  <c r="P24" i="87"/>
  <c r="P49" i="87"/>
  <c r="J152" i="87"/>
  <c r="J131" i="87"/>
  <c r="J113" i="87"/>
  <c r="J90" i="87"/>
  <c r="J88" i="87"/>
  <c r="J56" i="87"/>
  <c r="J45" i="87"/>
  <c r="J59" i="87"/>
  <c r="R145" i="87"/>
  <c r="R146" i="87"/>
  <c r="R134" i="87"/>
  <c r="R105" i="87"/>
  <c r="R76" i="87"/>
  <c r="R59" i="87"/>
  <c r="R29" i="87"/>
  <c r="V160" i="87"/>
  <c r="V137" i="87"/>
  <c r="V117" i="87"/>
  <c r="V92" i="87"/>
  <c r="P160" i="87"/>
  <c r="P157" i="87"/>
  <c r="P137" i="87"/>
  <c r="P107" i="87"/>
  <c r="P98" i="87"/>
  <c r="P71" i="87"/>
  <c r="P131" i="87"/>
  <c r="P30" i="87"/>
  <c r="AB35" i="87"/>
  <c r="J156" i="87"/>
  <c r="J137" i="87"/>
  <c r="J119" i="87"/>
  <c r="J96" i="87"/>
  <c r="J91" i="87"/>
  <c r="J62" i="87"/>
  <c r="J52" i="87"/>
  <c r="J83" i="87"/>
  <c r="R148" i="87"/>
  <c r="R125" i="87"/>
  <c r="R107" i="87"/>
  <c r="R108" i="87"/>
  <c r="R82" i="87"/>
  <c r="R83" i="87"/>
  <c r="R35" i="87"/>
  <c r="V157" i="87"/>
  <c r="V140" i="87"/>
  <c r="V136" i="87"/>
  <c r="V98" i="87"/>
  <c r="V99" i="87"/>
  <c r="V68" i="87"/>
  <c r="V55" i="87"/>
  <c r="V21" i="87"/>
  <c r="V142" i="87"/>
  <c r="V73" i="87"/>
  <c r="K147" i="87"/>
  <c r="K123" i="87"/>
  <c r="K111" i="87"/>
  <c r="K95" i="87"/>
  <c r="K72" i="87"/>
  <c r="K85" i="87"/>
  <c r="K53" i="87"/>
  <c r="K21" i="87"/>
  <c r="K20" i="87"/>
  <c r="O147" i="87"/>
  <c r="O123" i="87"/>
  <c r="O111" i="87"/>
  <c r="O95" i="87"/>
  <c r="O64" i="87"/>
  <c r="O77" i="87"/>
  <c r="O96" i="87"/>
  <c r="O21" i="87"/>
  <c r="O22" i="87"/>
  <c r="S163" i="87"/>
  <c r="S123" i="87"/>
  <c r="S109" i="87"/>
  <c r="S97" i="87"/>
  <c r="S72" i="87"/>
  <c r="S85" i="87"/>
  <c r="S53" i="87"/>
  <c r="S21" i="87"/>
  <c r="S22" i="87"/>
  <c r="W149" i="87"/>
  <c r="W127" i="87"/>
  <c r="W113" i="87"/>
  <c r="W99" i="87"/>
  <c r="W66" i="87"/>
  <c r="X60" i="87"/>
  <c r="M69" i="87"/>
  <c r="Q94" i="87"/>
  <c r="U110" i="87"/>
  <c r="Y124" i="87"/>
  <c r="Y23" i="87"/>
  <c r="AC110" i="87"/>
  <c r="AC71" i="87"/>
  <c r="AC52" i="87"/>
  <c r="AC19" i="87"/>
  <c r="M18" i="87"/>
  <c r="R22" i="87"/>
  <c r="X39" i="87"/>
  <c r="N48" i="87"/>
  <c r="X140" i="87"/>
  <c r="X111" i="87"/>
  <c r="X73" i="87"/>
  <c r="M61" i="87"/>
  <c r="Q87" i="87"/>
  <c r="U119" i="87"/>
  <c r="Y133" i="87"/>
  <c r="AC163" i="87"/>
  <c r="AC108" i="87"/>
  <c r="AC69" i="87"/>
  <c r="AC50" i="87"/>
  <c r="Q16" i="87"/>
  <c r="P19" i="87"/>
  <c r="T33" i="87"/>
  <c r="J42" i="87"/>
  <c r="Z50" i="87"/>
  <c r="X161" i="87"/>
  <c r="X136" i="87"/>
  <c r="X116" i="87"/>
  <c r="X95" i="87"/>
  <c r="X90" i="87"/>
  <c r="X63" i="87"/>
  <c r="X50" i="87"/>
  <c r="X72" i="87"/>
  <c r="L20" i="87"/>
  <c r="Q109" i="87"/>
  <c r="Y139" i="87"/>
  <c r="AC114" i="87"/>
  <c r="AC56" i="87"/>
  <c r="X121" i="87"/>
  <c r="X48" i="87"/>
  <c r="M146" i="87"/>
  <c r="Q35" i="87"/>
  <c r="Y60" i="87"/>
  <c r="AC90" i="87"/>
  <c r="AC47" i="87"/>
  <c r="X23" i="87"/>
  <c r="X154" i="87"/>
  <c r="X96" i="87"/>
  <c r="X28" i="87"/>
  <c r="Q139" i="87"/>
  <c r="U35" i="87"/>
  <c r="AC129" i="87"/>
  <c r="AC72" i="87"/>
  <c r="U16" i="87"/>
  <c r="Z42" i="87"/>
  <c r="X114" i="87"/>
  <c r="X74" i="87"/>
  <c r="X18" i="87"/>
  <c r="M109" i="87"/>
  <c r="U139" i="87"/>
  <c r="Y47" i="87"/>
  <c r="AC83" i="87"/>
  <c r="AC31" i="87"/>
  <c r="X157" i="87"/>
  <c r="X85" i="87"/>
  <c r="X80" i="87"/>
  <c r="N143" i="87"/>
  <c r="N146" i="87"/>
  <c r="N120" i="87"/>
  <c r="N103" i="87"/>
  <c r="N76" i="87"/>
  <c r="N61" i="87"/>
  <c r="N31" i="87"/>
  <c r="Z156" i="87"/>
  <c r="Z135" i="87"/>
  <c r="Z117" i="87"/>
  <c r="Z96" i="87"/>
  <c r="Z91" i="87"/>
  <c r="Z62" i="87"/>
  <c r="Z52" i="87"/>
  <c r="Z83" i="87"/>
  <c r="AD154" i="87"/>
  <c r="AD125" i="87"/>
  <c r="AD105" i="87"/>
  <c r="AD118" i="87"/>
  <c r="AD82" i="87"/>
  <c r="AD85" i="87"/>
  <c r="AD39" i="87"/>
  <c r="J14" i="87"/>
  <c r="N16" i="87"/>
  <c r="R18" i="87"/>
  <c r="V22" i="87"/>
  <c r="L31" i="87"/>
  <c r="AB39" i="87"/>
  <c r="N149" i="87"/>
  <c r="N123" i="87"/>
  <c r="N138" i="87"/>
  <c r="N128" i="87"/>
  <c r="N82" i="87"/>
  <c r="N85" i="87"/>
  <c r="N37" i="87"/>
  <c r="Z157" i="87"/>
  <c r="Z146" i="87"/>
  <c r="Z134" i="87"/>
  <c r="Z102" i="87"/>
  <c r="Z97" i="87"/>
  <c r="Z68" i="87"/>
  <c r="Z69" i="87"/>
  <c r="Z25" i="87"/>
  <c r="AD150" i="87"/>
  <c r="AD131" i="87"/>
  <c r="AD111" i="87"/>
  <c r="AD90" i="87"/>
  <c r="AD89" i="87"/>
  <c r="AD56" i="87"/>
  <c r="AD45" i="87"/>
  <c r="AD57" i="87"/>
  <c r="P29" i="87"/>
  <c r="V46" i="87"/>
  <c r="N63" i="87"/>
  <c r="N153" i="87"/>
  <c r="N137" i="87"/>
  <c r="N119" i="87"/>
  <c r="N98" i="87"/>
  <c r="N91" i="87"/>
  <c r="N64" i="87"/>
  <c r="N51" i="87"/>
  <c r="N81" i="87"/>
  <c r="Z149" i="87"/>
  <c r="Z123" i="87"/>
  <c r="Z105" i="87"/>
  <c r="Z112" i="87"/>
  <c r="Z82" i="87"/>
  <c r="Z79" i="87"/>
  <c r="Z39" i="87"/>
  <c r="AD159" i="87"/>
  <c r="AD148" i="87"/>
  <c r="AD139" i="87"/>
  <c r="AD112" i="87"/>
  <c r="AD103" i="87"/>
  <c r="AD70" i="87"/>
  <c r="AD83" i="87"/>
  <c r="AD27" i="87"/>
  <c r="L19" i="87"/>
  <c r="X25" i="87"/>
  <c r="N34" i="87"/>
  <c r="N156" i="87"/>
  <c r="N127" i="87"/>
  <c r="N109" i="87"/>
  <c r="N118" i="87"/>
  <c r="N86" i="87"/>
  <c r="N54" i="87"/>
  <c r="N41" i="87"/>
  <c r="Z161" i="87"/>
  <c r="Z158" i="87"/>
  <c r="Z136" i="87"/>
  <c r="Z106" i="87"/>
  <c r="Z101" i="87"/>
  <c r="Z72" i="87"/>
  <c r="Z85" i="87"/>
  <c r="Z29" i="87"/>
  <c r="AD158" i="87"/>
  <c r="AD135" i="87"/>
  <c r="AD115" i="87"/>
  <c r="AD94" i="87"/>
  <c r="AD93" i="87"/>
  <c r="AD60" i="87"/>
  <c r="AD49" i="87"/>
  <c r="AD73" i="87"/>
  <c r="X15" i="87"/>
  <c r="AB17" i="87"/>
  <c r="P20" i="87"/>
  <c r="J28" i="87"/>
  <c r="Z36" i="87"/>
  <c r="P45" i="87"/>
  <c r="V38" i="87"/>
  <c r="AB76" i="87"/>
  <c r="P155" i="87"/>
  <c r="P136" i="87"/>
  <c r="P120" i="87"/>
  <c r="P95" i="87"/>
  <c r="P109" i="87"/>
  <c r="P61" i="87"/>
  <c r="P54" i="87"/>
  <c r="P84" i="87"/>
  <c r="X78" i="87"/>
  <c r="J160" i="87"/>
  <c r="J127" i="87"/>
  <c r="J109" i="87"/>
  <c r="J120" i="87"/>
  <c r="J84" i="87"/>
  <c r="J122" i="87"/>
  <c r="J41" i="87"/>
  <c r="R161" i="87"/>
  <c r="R141" i="87"/>
  <c r="R124" i="87"/>
  <c r="R110" i="87"/>
  <c r="R101" i="87"/>
  <c r="R72" i="87"/>
  <c r="R73" i="87"/>
  <c r="R25" i="87"/>
  <c r="V152" i="87"/>
  <c r="V133" i="87"/>
  <c r="V113" i="87"/>
  <c r="V88" i="87"/>
  <c r="Z57" i="87"/>
  <c r="P156" i="87"/>
  <c r="P145" i="87"/>
  <c r="P121" i="87"/>
  <c r="P101" i="87"/>
  <c r="P94" i="87"/>
  <c r="P67" i="87"/>
  <c r="P78" i="87"/>
  <c r="P26" i="87"/>
  <c r="X45" i="87"/>
  <c r="J154" i="87"/>
  <c r="J133" i="87"/>
  <c r="J115" i="87"/>
  <c r="J92" i="87"/>
  <c r="J108" i="87"/>
  <c r="J58" i="87"/>
  <c r="J47" i="87"/>
  <c r="J67" i="87"/>
  <c r="R147" i="87"/>
  <c r="R121" i="87"/>
  <c r="R128" i="87"/>
  <c r="R106" i="87"/>
  <c r="R78" i="87"/>
  <c r="R67" i="87"/>
  <c r="R31" i="87"/>
  <c r="V153" i="87"/>
  <c r="V139" i="87"/>
  <c r="V119" i="87"/>
  <c r="V94" i="87"/>
  <c r="V95" i="87"/>
  <c r="V64" i="87"/>
  <c r="V49" i="87"/>
  <c r="V77" i="87"/>
  <c r="X41" i="87"/>
  <c r="P153" i="87"/>
  <c r="P132" i="87"/>
  <c r="P116" i="87"/>
  <c r="P91" i="87"/>
  <c r="P117" i="87"/>
  <c r="P57" i="87"/>
  <c r="P48" i="87"/>
  <c r="P68" i="87"/>
  <c r="J148" i="87"/>
  <c r="J123" i="87"/>
  <c r="J132" i="87"/>
  <c r="J118" i="87"/>
  <c r="J80" i="87"/>
  <c r="J87" i="87"/>
  <c r="J37" i="87"/>
  <c r="R157" i="87"/>
  <c r="R142" i="87"/>
  <c r="R138" i="87"/>
  <c r="R102" i="87"/>
  <c r="R97" i="87"/>
  <c r="R68" i="87"/>
  <c r="R57" i="87"/>
  <c r="R21" i="87"/>
  <c r="V156" i="87"/>
  <c r="V129" i="87"/>
  <c r="V109" i="87"/>
  <c r="V114" i="87"/>
  <c r="L68" i="87"/>
  <c r="P163" i="87"/>
  <c r="P138" i="87"/>
  <c r="P127" i="87"/>
  <c r="P97" i="87"/>
  <c r="P90" i="87"/>
  <c r="P63" i="87"/>
  <c r="P62" i="87"/>
  <c r="P22" i="87"/>
  <c r="T64" i="87"/>
  <c r="J150" i="87"/>
  <c r="J129" i="87"/>
  <c r="J111" i="87"/>
  <c r="J138" i="87"/>
  <c r="J86" i="87"/>
  <c r="J54" i="87"/>
  <c r="J43" i="87"/>
  <c r="R163" i="87"/>
  <c r="R143" i="87"/>
  <c r="R132" i="87"/>
  <c r="R118" i="87"/>
  <c r="R103" i="87"/>
  <c r="R74" i="87"/>
  <c r="R81" i="87"/>
  <c r="R27" i="87"/>
  <c r="V158" i="87"/>
  <c r="V135" i="87"/>
  <c r="V115" i="87"/>
  <c r="V90" i="87"/>
  <c r="V91" i="87"/>
  <c r="V60" i="87"/>
  <c r="V45" i="87"/>
  <c r="V61" i="87"/>
  <c r="V97" i="87"/>
  <c r="V51" i="87"/>
  <c r="K156" i="87"/>
  <c r="K163" i="87"/>
  <c r="K136" i="87"/>
  <c r="K120" i="87"/>
  <c r="K104" i="87"/>
  <c r="K64" i="87"/>
  <c r="K77" i="87"/>
  <c r="K45" i="87"/>
  <c r="K44" i="87"/>
  <c r="O156" i="87"/>
  <c r="O159" i="87"/>
  <c r="O136" i="87"/>
  <c r="O120" i="87"/>
  <c r="O88" i="87"/>
  <c r="O56" i="87"/>
  <c r="O69" i="87"/>
  <c r="O45" i="87"/>
  <c r="O46" i="87"/>
  <c r="S158" i="87"/>
  <c r="S141" i="87"/>
  <c r="S134" i="87"/>
  <c r="S118" i="87"/>
  <c r="S89" i="87"/>
  <c r="S64" i="87"/>
  <c r="S77" i="87"/>
  <c r="S45" i="87"/>
  <c r="S46" i="87"/>
  <c r="W158" i="87"/>
  <c r="W143" i="87"/>
  <c r="W138" i="87"/>
  <c r="W105" i="87"/>
  <c r="W91" i="87"/>
  <c r="W58" i="87"/>
  <c r="W71" i="87"/>
  <c r="W39" i="87"/>
  <c r="W48" i="87"/>
  <c r="AA160" i="87"/>
  <c r="AA143" i="87"/>
  <c r="AA139" i="87"/>
  <c r="AA107" i="87"/>
  <c r="AA93" i="87"/>
  <c r="AA68" i="87"/>
  <c r="AA81" i="87"/>
  <c r="AA49" i="87"/>
  <c r="AA50" i="87"/>
  <c r="X119" i="87"/>
  <c r="X30" i="87"/>
  <c r="M84" i="87"/>
  <c r="Q63" i="87"/>
  <c r="U94" i="87"/>
  <c r="Y110" i="87"/>
  <c r="AC162" i="87"/>
  <c r="AC119" i="87"/>
  <c r="AC63" i="87"/>
  <c r="AC44" i="87"/>
  <c r="M14" i="87"/>
  <c r="AC18" i="87"/>
  <c r="AD24" i="87"/>
  <c r="T41" i="87"/>
  <c r="J50" i="87"/>
  <c r="X138" i="87"/>
  <c r="X97" i="87"/>
  <c r="X65" i="87"/>
  <c r="I66" i="87"/>
  <c r="M43" i="87"/>
  <c r="Q36" i="87"/>
  <c r="U76" i="87"/>
  <c r="Y55" i="87"/>
  <c r="AC138" i="87"/>
  <c r="AC100" i="87"/>
  <c r="AC95" i="87"/>
  <c r="AC26" i="87"/>
  <c r="N20" i="87"/>
  <c r="P27" i="87"/>
  <c r="V44" i="87"/>
  <c r="T56" i="87"/>
  <c r="X159" i="87"/>
  <c r="X128" i="87"/>
  <c r="X108" i="87"/>
  <c r="X117" i="87"/>
  <c r="X87" i="87"/>
  <c r="X55" i="87"/>
  <c r="X42" i="87"/>
  <c r="I34" i="87"/>
  <c r="Q28" i="87"/>
  <c r="Y97" i="87"/>
  <c r="AC98" i="87"/>
  <c r="AC24" i="87"/>
  <c r="AB21" i="87"/>
  <c r="L76" i="87"/>
  <c r="X162" i="87"/>
  <c r="X107" i="87"/>
  <c r="X32" i="87"/>
  <c r="M53" i="87"/>
  <c r="U111" i="87"/>
  <c r="AC159" i="87"/>
  <c r="AC67" i="87"/>
  <c r="N32" i="87"/>
  <c r="X143" i="87"/>
  <c r="X69" i="87"/>
  <c r="X52" i="87"/>
  <c r="Q99" i="87"/>
  <c r="Y111" i="87"/>
  <c r="AC115" i="87"/>
  <c r="AC40" i="87"/>
  <c r="U19" i="87"/>
  <c r="Z51" i="87"/>
  <c r="X93" i="87"/>
  <c r="X40" i="87"/>
  <c r="T39" i="87"/>
  <c r="M36" i="87"/>
  <c r="U55" i="87"/>
  <c r="AC142" i="87"/>
  <c r="AC51" i="87"/>
  <c r="V36" i="87"/>
  <c r="X126" i="87"/>
  <c r="X53" i="87"/>
  <c r="AB16" i="87"/>
  <c r="N157" i="87"/>
  <c r="N144" i="87"/>
  <c r="N132" i="87"/>
  <c r="N102" i="87"/>
  <c r="N95" i="87"/>
  <c r="N68" i="87"/>
  <c r="N59" i="87"/>
  <c r="N23" i="87"/>
  <c r="Z150" i="87"/>
  <c r="Z127" i="87"/>
  <c r="Z109" i="87"/>
  <c r="Z88" i="87"/>
  <c r="Z86" i="87"/>
  <c r="Z54" i="87"/>
  <c r="Z43" i="87"/>
  <c r="AD163" i="87"/>
  <c r="AD162" i="87"/>
  <c r="AD134" i="87"/>
  <c r="AD146" i="87"/>
  <c r="AD108" i="87"/>
  <c r="AD74" i="87"/>
  <c r="AD53" i="87"/>
  <c r="AD31" i="87"/>
  <c r="Z14" i="87"/>
  <c r="AD16" i="87"/>
  <c r="R24" i="87"/>
  <c r="N163" i="87"/>
  <c r="N141" i="87"/>
  <c r="N139" i="87"/>
  <c r="N112" i="87"/>
  <c r="N101" i="87"/>
  <c r="N74" i="87"/>
  <c r="N83" i="87"/>
  <c r="N29" i="87"/>
  <c r="Z162" i="87"/>
  <c r="Z133" i="87"/>
  <c r="Z115" i="87"/>
  <c r="Z94" i="87"/>
  <c r="Z89" i="87"/>
  <c r="Z60" i="87"/>
  <c r="Z49" i="87"/>
  <c r="Z75" i="87"/>
  <c r="AD145" i="87"/>
  <c r="AD123" i="87"/>
  <c r="AD138" i="87"/>
  <c r="AD110" i="87"/>
  <c r="AD80" i="87"/>
  <c r="AD77" i="87"/>
  <c r="AD37" i="87"/>
  <c r="N14" i="87"/>
  <c r="R16" i="87"/>
  <c r="V18" i="87"/>
  <c r="L23" i="87"/>
  <c r="AB31" i="87"/>
  <c r="R48" i="87"/>
  <c r="N150" i="87"/>
  <c r="N129" i="87"/>
  <c r="N111" i="87"/>
  <c r="N90" i="87"/>
  <c r="N88" i="87"/>
  <c r="N56" i="87"/>
  <c r="N43" i="87"/>
  <c r="Z163" i="87"/>
  <c r="Z141" i="87"/>
  <c r="Z140" i="87"/>
  <c r="Z114" i="87"/>
  <c r="Z103" i="87"/>
  <c r="Z74" i="87"/>
  <c r="Z130" i="87"/>
  <c r="Z31" i="87"/>
  <c r="AD160" i="87"/>
  <c r="AD137" i="87"/>
  <c r="AD117" i="87"/>
  <c r="AD96" i="87"/>
  <c r="AD95" i="87"/>
  <c r="AD62" i="87"/>
  <c r="AD51" i="87"/>
  <c r="AD81" i="87"/>
  <c r="T15" i="87"/>
  <c r="X17" i="87"/>
  <c r="T27" i="87"/>
  <c r="J36" i="87"/>
  <c r="N145" i="87"/>
  <c r="N140" i="87"/>
  <c r="N122" i="87"/>
  <c r="N108" i="87"/>
  <c r="N78" i="87"/>
  <c r="N69" i="87"/>
  <c r="N33" i="87"/>
  <c r="Z153" i="87"/>
  <c r="Z137" i="87"/>
  <c r="Z119" i="87"/>
  <c r="Z98" i="87"/>
  <c r="Z93" i="87"/>
  <c r="Z64" i="87"/>
  <c r="Z53" i="87"/>
  <c r="Z21" i="87"/>
  <c r="AD147" i="87"/>
  <c r="AD127" i="87"/>
  <c r="AD107" i="87"/>
  <c r="AD128" i="87"/>
  <c r="AD84" i="87"/>
  <c r="AD106" i="87"/>
  <c r="AD41" i="87"/>
  <c r="J16" i="87"/>
  <c r="N18" i="87"/>
  <c r="V30" i="87"/>
  <c r="L39" i="87"/>
  <c r="AB47" i="87"/>
  <c r="AD71" i="87"/>
  <c r="T43" i="87"/>
  <c r="P159" i="87"/>
  <c r="P128" i="87"/>
  <c r="P112" i="87"/>
  <c r="P113" i="87"/>
  <c r="P85" i="87"/>
  <c r="P88" i="87"/>
  <c r="P44" i="87"/>
  <c r="P52" i="87"/>
  <c r="J145" i="87"/>
  <c r="J142" i="87"/>
  <c r="J130" i="87"/>
  <c r="J105" i="87"/>
  <c r="J76" i="87"/>
  <c r="J71" i="87"/>
  <c r="J33" i="87"/>
  <c r="R153" i="87"/>
  <c r="R140" i="87"/>
  <c r="R122" i="87"/>
  <c r="R98" i="87"/>
  <c r="R93" i="87"/>
  <c r="R64" i="87"/>
  <c r="R49" i="87"/>
  <c r="R79" i="87"/>
  <c r="V149" i="87"/>
  <c r="V125" i="87"/>
  <c r="V134" i="87"/>
  <c r="R40" i="87"/>
  <c r="T80" i="87"/>
  <c r="P161" i="87"/>
  <c r="P134" i="87"/>
  <c r="P118" i="87"/>
  <c r="P93" i="87"/>
  <c r="P105" i="87"/>
  <c r="P59" i="87"/>
  <c r="P50" i="87"/>
  <c r="P76" i="87"/>
  <c r="L84" i="87"/>
  <c r="J158" i="87"/>
  <c r="J125" i="87"/>
  <c r="J107" i="87"/>
  <c r="J112" i="87"/>
  <c r="J82" i="87"/>
  <c r="J116" i="87"/>
  <c r="J39" i="87"/>
  <c r="R159" i="87"/>
  <c r="R149" i="87"/>
  <c r="R144" i="87"/>
  <c r="R104" i="87"/>
  <c r="R99" i="87"/>
  <c r="R70" i="87"/>
  <c r="R65" i="87"/>
  <c r="R23" i="87"/>
  <c r="V150" i="87"/>
  <c r="V131" i="87"/>
  <c r="V111" i="87"/>
  <c r="V124" i="87"/>
  <c r="V118" i="87"/>
  <c r="V56" i="87"/>
  <c r="V41" i="87"/>
  <c r="P148" i="87"/>
  <c r="P124" i="87"/>
  <c r="P108" i="87"/>
  <c r="P119" i="87"/>
  <c r="P81" i="87"/>
  <c r="P72" i="87"/>
  <c r="P40" i="87"/>
  <c r="X29" i="87"/>
  <c r="J161" i="87"/>
  <c r="J141" i="87"/>
  <c r="J136" i="87"/>
  <c r="J106" i="87"/>
  <c r="J101" i="87"/>
  <c r="J72" i="87"/>
  <c r="J55" i="87"/>
  <c r="J29" i="87"/>
  <c r="R162" i="87"/>
  <c r="R135" i="87"/>
  <c r="R117" i="87"/>
  <c r="R94" i="87"/>
  <c r="R89" i="87"/>
  <c r="R60" i="87"/>
  <c r="R45" i="87"/>
  <c r="R63" i="87"/>
  <c r="V145" i="87"/>
  <c r="V121" i="87"/>
  <c r="V116" i="87"/>
  <c r="AD42" i="87"/>
  <c r="P151" i="87"/>
  <c r="P130" i="87"/>
  <c r="P114" i="87"/>
  <c r="P89" i="87"/>
  <c r="P87" i="87"/>
  <c r="P55" i="87"/>
  <c r="P46" i="87"/>
  <c r="P60" i="87"/>
  <c r="P152" i="87"/>
  <c r="J147" i="87"/>
  <c r="J121" i="87"/>
  <c r="J124" i="87"/>
  <c r="J110" i="87"/>
  <c r="J78" i="87"/>
  <c r="J79" i="87"/>
  <c r="J35" i="87"/>
  <c r="R155" i="87"/>
  <c r="R139" i="87"/>
  <c r="R130" i="87"/>
  <c r="R100" i="87"/>
  <c r="R95" i="87"/>
  <c r="R66" i="87"/>
  <c r="R52" i="87"/>
  <c r="R87" i="87"/>
  <c r="V151" i="87"/>
  <c r="V127" i="87"/>
  <c r="V107" i="87"/>
  <c r="V106" i="87"/>
  <c r="V84" i="87"/>
  <c r="V81" i="87"/>
  <c r="V37" i="87"/>
  <c r="V82" i="87"/>
  <c r="V35" i="87"/>
  <c r="K152" i="87"/>
  <c r="K140" i="87"/>
  <c r="K128" i="87"/>
  <c r="K112" i="87"/>
  <c r="K88" i="87"/>
  <c r="K56" i="87"/>
  <c r="K69" i="87"/>
  <c r="K37" i="87"/>
  <c r="K36" i="87"/>
  <c r="O150" i="87"/>
  <c r="O140" i="87"/>
  <c r="O128" i="87"/>
  <c r="O112" i="87"/>
  <c r="O80" i="87"/>
  <c r="O98" i="87"/>
  <c r="O61" i="87"/>
  <c r="O37" i="87"/>
  <c r="O38" i="87"/>
  <c r="S153" i="87"/>
  <c r="S140" i="87"/>
  <c r="S126" i="87"/>
  <c r="S110" i="87"/>
  <c r="S90" i="87"/>
  <c r="S56" i="87"/>
  <c r="S69" i="87"/>
  <c r="S37" i="87"/>
  <c r="S38" i="87"/>
  <c r="W152" i="87"/>
  <c r="W142" i="87"/>
  <c r="W130" i="87"/>
  <c r="W114" i="87"/>
  <c r="W82" i="87"/>
  <c r="X102" i="87"/>
  <c r="L18" i="87"/>
  <c r="Q163" i="87"/>
  <c r="Q89" i="87"/>
  <c r="U52" i="87"/>
  <c r="Y76" i="87"/>
  <c r="AC126" i="87"/>
  <c r="AC94" i="87"/>
  <c r="AC84" i="87"/>
  <c r="AC20" i="87"/>
  <c r="AE15" i="87"/>
  <c r="AB84" i="87"/>
  <c r="X158" i="87"/>
  <c r="X125" i="87"/>
  <c r="X100" i="87"/>
  <c r="M154" i="87"/>
  <c r="Q155" i="87"/>
  <c r="Q43" i="87"/>
  <c r="U44" i="87"/>
  <c r="Y68" i="87"/>
  <c r="AC122" i="87"/>
  <c r="AC92" i="87"/>
  <c r="AC82" i="87"/>
  <c r="AC49" i="87"/>
  <c r="S15" i="87"/>
  <c r="L21" i="87"/>
  <c r="AB29" i="87"/>
  <c r="R46" i="87"/>
  <c r="V75" i="87"/>
  <c r="X146" i="87"/>
  <c r="X147" i="87"/>
  <c r="X129" i="87"/>
  <c r="X115" i="87"/>
  <c r="X79" i="87"/>
  <c r="X76" i="87"/>
  <c r="X34" i="87"/>
  <c r="AB43" i="87"/>
  <c r="M85" i="87"/>
  <c r="U125" i="87"/>
  <c r="Y31" i="87"/>
  <c r="AC75" i="87"/>
  <c r="AC23" i="87"/>
  <c r="X144" i="87"/>
  <c r="X77" i="87"/>
  <c r="X64" i="87"/>
  <c r="Q149" i="87"/>
  <c r="U36" i="87"/>
  <c r="AC137" i="87"/>
  <c r="AC80" i="87"/>
  <c r="AD40" i="87"/>
  <c r="X123" i="87"/>
  <c r="X51" i="87"/>
  <c r="P18" i="87"/>
  <c r="M125" i="87"/>
  <c r="U151" i="87"/>
  <c r="Y36" i="87"/>
  <c r="AC93" i="87"/>
  <c r="AC39" i="87"/>
  <c r="T25" i="87"/>
  <c r="X153" i="87"/>
  <c r="X88" i="87"/>
  <c r="X24" i="87"/>
  <c r="Q125" i="87"/>
  <c r="Y149" i="87"/>
  <c r="AC121" i="87"/>
  <c r="AC64" i="87"/>
  <c r="L45" i="87"/>
  <c r="X106" i="87"/>
  <c r="X58" i="87"/>
  <c r="T19" i="87"/>
  <c r="N158" i="87"/>
  <c r="N133" i="87"/>
  <c r="N115" i="87"/>
  <c r="N94" i="87"/>
  <c r="N114" i="87"/>
  <c r="N60" i="87"/>
  <c r="N47" i="87"/>
  <c r="N65" i="87"/>
  <c r="Z145" i="87"/>
  <c r="Z142" i="87"/>
  <c r="Z124" i="87"/>
  <c r="Z118" i="87"/>
  <c r="Z78" i="87"/>
  <c r="Z63" i="87"/>
  <c r="Z35" i="87"/>
  <c r="AD155" i="87"/>
  <c r="AD149" i="87"/>
  <c r="AD124" i="87"/>
  <c r="AD100" i="87"/>
  <c r="AD99" i="87"/>
  <c r="AD66" i="87"/>
  <c r="AD67" i="87"/>
  <c r="AD23" i="87"/>
  <c r="L15" i="87"/>
  <c r="P17" i="87"/>
  <c r="V19" i="87"/>
  <c r="AD26" i="87"/>
  <c r="N155" i="87"/>
  <c r="N142" i="87"/>
  <c r="N124" i="87"/>
  <c r="N100" i="87"/>
  <c r="N93" i="87"/>
  <c r="N66" i="87"/>
  <c r="N53" i="87"/>
  <c r="N21" i="87"/>
  <c r="Z160" i="87"/>
  <c r="Z125" i="87"/>
  <c r="Z107" i="87"/>
  <c r="Z120" i="87"/>
  <c r="Z84" i="87"/>
  <c r="Z87" i="87"/>
  <c r="Z41" i="87"/>
  <c r="AD161" i="87"/>
  <c r="AD151" i="87"/>
  <c r="AD126" i="87"/>
  <c r="AD120" i="87"/>
  <c r="AD104" i="87"/>
  <c r="AD72" i="87"/>
  <c r="AD114" i="87"/>
  <c r="AD29" i="87"/>
  <c r="AD14" i="87"/>
  <c r="X33" i="87"/>
  <c r="N42" i="87"/>
  <c r="AD50" i="87"/>
  <c r="N147" i="87"/>
  <c r="N121" i="87"/>
  <c r="N130" i="87"/>
  <c r="N116" i="87"/>
  <c r="N80" i="87"/>
  <c r="N77" i="87"/>
  <c r="N35" i="87"/>
  <c r="Z155" i="87"/>
  <c r="Z144" i="87"/>
  <c r="Z126" i="87"/>
  <c r="Z100" i="87"/>
  <c r="Z95" i="87"/>
  <c r="Z66" i="87"/>
  <c r="Z61" i="87"/>
  <c r="Z23" i="87"/>
  <c r="AD156" i="87"/>
  <c r="AD129" i="87"/>
  <c r="AD109" i="87"/>
  <c r="AD88" i="87"/>
  <c r="AD86" i="87"/>
  <c r="AD54" i="87"/>
  <c r="AD43" i="87"/>
  <c r="J18" i="87"/>
  <c r="P21" i="87"/>
  <c r="N159" i="87"/>
  <c r="N148" i="87"/>
  <c r="N126" i="87"/>
  <c r="N104" i="87"/>
  <c r="N97" i="87"/>
  <c r="N70" i="87"/>
  <c r="N67" i="87"/>
  <c r="N25" i="87"/>
  <c r="Z152" i="87"/>
  <c r="Z129" i="87"/>
  <c r="Z111" i="87"/>
  <c r="Z90" i="87"/>
  <c r="Z116" i="87"/>
  <c r="Z56" i="87"/>
  <c r="Z45" i="87"/>
  <c r="Z59" i="87"/>
  <c r="AD141" i="87"/>
  <c r="AD140" i="87"/>
  <c r="AD122" i="87"/>
  <c r="AD116" i="87"/>
  <c r="AD76" i="87"/>
  <c r="AD61" i="87"/>
  <c r="AD33" i="87"/>
  <c r="V14" i="87"/>
  <c r="Z16" i="87"/>
  <c r="AD18" i="87"/>
  <c r="R32" i="87"/>
  <c r="X49" i="87"/>
  <c r="P144" i="87"/>
  <c r="P149" i="87"/>
  <c r="P133" i="87"/>
  <c r="P104" i="87"/>
  <c r="P77" i="87"/>
  <c r="P56" i="87"/>
  <c r="P36" i="87"/>
  <c r="T31" i="87"/>
  <c r="J157" i="87"/>
  <c r="J151" i="87"/>
  <c r="J140" i="87"/>
  <c r="J102" i="87"/>
  <c r="J97" i="87"/>
  <c r="J68" i="87"/>
  <c r="J77" i="87"/>
  <c r="J25" i="87"/>
  <c r="R152" i="87"/>
  <c r="R131" i="87"/>
  <c r="R113" i="87"/>
  <c r="R90" i="87"/>
  <c r="R112" i="87"/>
  <c r="R56" i="87"/>
  <c r="R41" i="87"/>
  <c r="V163" i="87"/>
  <c r="V141" i="87"/>
  <c r="V138" i="87"/>
  <c r="V105" i="87"/>
  <c r="Z44" i="87"/>
  <c r="P150" i="87"/>
  <c r="P126" i="87"/>
  <c r="P110" i="87"/>
  <c r="P123" i="87"/>
  <c r="P83" i="87"/>
  <c r="P80" i="87"/>
  <c r="P42" i="87"/>
  <c r="AB20" i="87"/>
  <c r="J163" i="87"/>
  <c r="J143" i="87"/>
  <c r="J139" i="87"/>
  <c r="J114" i="87"/>
  <c r="J103" i="87"/>
  <c r="J74" i="87"/>
  <c r="J63" i="87"/>
  <c r="J31" i="87"/>
  <c r="R156" i="87"/>
  <c r="R137" i="87"/>
  <c r="R119" i="87"/>
  <c r="R96" i="87"/>
  <c r="R91" i="87"/>
  <c r="R62" i="87"/>
  <c r="R47" i="87"/>
  <c r="R71" i="87"/>
  <c r="V147" i="87"/>
  <c r="V123" i="87"/>
  <c r="V126" i="87"/>
  <c r="V132" i="87"/>
  <c r="V80" i="87"/>
  <c r="V65" i="87"/>
  <c r="V33" i="87"/>
  <c r="N50" i="87"/>
  <c r="P162" i="87"/>
  <c r="P140" i="87"/>
  <c r="P141" i="87"/>
  <c r="P115" i="87"/>
  <c r="P100" i="87"/>
  <c r="P73" i="87"/>
  <c r="P51" i="87"/>
  <c r="P32" i="87"/>
  <c r="L35" i="87"/>
  <c r="J153" i="87"/>
  <c r="J144" i="87"/>
  <c r="J126" i="87"/>
  <c r="J98" i="87"/>
  <c r="J93" i="87"/>
  <c r="J64" i="87"/>
  <c r="J61" i="87"/>
  <c r="J21" i="87"/>
  <c r="R160" i="87"/>
  <c r="R127" i="87"/>
  <c r="R109" i="87"/>
  <c r="R116" i="87"/>
  <c r="R84" i="87"/>
  <c r="R120" i="87"/>
  <c r="R37" i="87"/>
  <c r="V159" i="87"/>
  <c r="V148" i="87"/>
  <c r="V122" i="87"/>
  <c r="V100" i="87"/>
  <c r="L47" i="87"/>
  <c r="P146" i="87"/>
  <c r="P122" i="87"/>
  <c r="P106" i="87"/>
  <c r="P111" i="87"/>
  <c r="P79" i="87"/>
  <c r="P64" i="87"/>
  <c r="P38" i="87"/>
  <c r="J159" i="87"/>
  <c r="J149" i="87"/>
  <c r="J128" i="87"/>
  <c r="J104" i="87"/>
  <c r="J99" i="87"/>
  <c r="J70" i="87"/>
  <c r="J85" i="87"/>
  <c r="J27" i="87"/>
  <c r="R154" i="87"/>
  <c r="R133" i="87"/>
  <c r="R115" i="87"/>
  <c r="R92" i="87"/>
  <c r="R126" i="87"/>
  <c r="R58" i="87"/>
  <c r="R43" i="87"/>
  <c r="R55" i="87"/>
  <c r="V143" i="87"/>
  <c r="V144" i="87"/>
  <c r="V108" i="87"/>
  <c r="V112" i="87"/>
  <c r="V76" i="87"/>
  <c r="V87" i="87"/>
  <c r="V29" i="87"/>
  <c r="V66" i="87"/>
  <c r="V85" i="87"/>
  <c r="K157" i="87"/>
  <c r="K131" i="87"/>
  <c r="K119" i="87"/>
  <c r="K103" i="87"/>
  <c r="K80" i="87"/>
  <c r="K98" i="87"/>
  <c r="K61" i="87"/>
  <c r="K29" i="87"/>
  <c r="K28" i="87"/>
  <c r="O161" i="87"/>
  <c r="O131" i="87"/>
  <c r="O119" i="87"/>
  <c r="O103" i="87"/>
  <c r="O72" i="87"/>
  <c r="O85" i="87"/>
  <c r="O53" i="87"/>
  <c r="O29" i="87"/>
  <c r="O30" i="87"/>
  <c r="S159" i="87"/>
  <c r="S131" i="87"/>
  <c r="S117" i="87"/>
  <c r="S139" i="87"/>
  <c r="S80" i="87"/>
  <c r="S96" i="87"/>
  <c r="S61" i="87"/>
  <c r="S29" i="87"/>
  <c r="S30" i="87"/>
  <c r="W155" i="87"/>
  <c r="W135" i="87"/>
  <c r="W122" i="87"/>
  <c r="W106" i="87"/>
  <c r="W74" i="87"/>
  <c r="W87" i="87"/>
  <c r="W55" i="87"/>
  <c r="W23" i="87"/>
  <c r="W32" i="87"/>
  <c r="AA150" i="87"/>
  <c r="AA135" i="87"/>
  <c r="AA124" i="87"/>
  <c r="AA108" i="87"/>
  <c r="AA84" i="87"/>
  <c r="AA52" i="87"/>
  <c r="AA65" i="87"/>
  <c r="AA33" i="87"/>
  <c r="W47" i="87"/>
  <c r="W24" i="87"/>
  <c r="AA127" i="87"/>
  <c r="AA101" i="87"/>
  <c r="AA90" i="87"/>
  <c r="AA25" i="87"/>
  <c r="AE162" i="87"/>
  <c r="AE143" i="87"/>
  <c r="AE138" i="87"/>
  <c r="AE107" i="87"/>
  <c r="AE91" i="87"/>
  <c r="AE58" i="87"/>
  <c r="AE71" i="87"/>
  <c r="AE39" i="87"/>
  <c r="AE40" i="87"/>
  <c r="W14" i="87"/>
  <c r="W16" i="87"/>
  <c r="L33" i="87"/>
  <c r="N87" i="87"/>
  <c r="P82" i="87"/>
  <c r="V62" i="87"/>
  <c r="V69" i="87"/>
  <c r="K151" i="87"/>
  <c r="K129" i="87"/>
  <c r="K117" i="87"/>
  <c r="K101" i="87"/>
  <c r="K78" i="87"/>
  <c r="K94" i="87"/>
  <c r="K59" i="87"/>
  <c r="K27" i="87"/>
  <c r="K26" i="87"/>
  <c r="O153" i="87"/>
  <c r="O129" i="87"/>
  <c r="O117" i="87"/>
  <c r="O101" i="87"/>
  <c r="O70" i="87"/>
  <c r="O83" i="87"/>
  <c r="O51" i="87"/>
  <c r="O27" i="87"/>
  <c r="O28" i="87"/>
  <c r="S157" i="87"/>
  <c r="S129" i="87"/>
  <c r="S115" i="87"/>
  <c r="S103" i="87"/>
  <c r="S78" i="87"/>
  <c r="S92" i="87"/>
  <c r="S59" i="87"/>
  <c r="S27" i="87"/>
  <c r="S28" i="87"/>
  <c r="W161" i="87"/>
  <c r="W133" i="87"/>
  <c r="W119" i="87"/>
  <c r="W104" i="87"/>
  <c r="W72" i="87"/>
  <c r="W85" i="87"/>
  <c r="W53" i="87"/>
  <c r="W21" i="87"/>
  <c r="W30" i="87"/>
  <c r="AA148" i="87"/>
  <c r="AA133" i="87"/>
  <c r="AA122" i="87"/>
  <c r="AA106" i="87"/>
  <c r="AA82" i="87"/>
  <c r="AA102" i="87"/>
  <c r="AA63" i="87"/>
  <c r="AA31" i="87"/>
  <c r="AA32" i="87"/>
  <c r="AE155" i="87"/>
  <c r="AE131" i="87"/>
  <c r="AE120" i="87"/>
  <c r="AE104" i="87"/>
  <c r="AE72" i="87"/>
  <c r="AE85" i="87"/>
  <c r="AE53" i="87"/>
  <c r="AE21" i="87"/>
  <c r="AE22" i="87"/>
  <c r="Y15" i="87"/>
  <c r="Y17" i="87"/>
  <c r="AD19" i="87"/>
  <c r="X35" i="87"/>
  <c r="V104" i="87"/>
  <c r="V79" i="87"/>
  <c r="K160" i="87"/>
  <c r="K143" i="87"/>
  <c r="K139" i="87"/>
  <c r="K107" i="87"/>
  <c r="K91" i="87"/>
  <c r="K68" i="87"/>
  <c r="K81" i="87"/>
  <c r="K49" i="87"/>
  <c r="K48" i="87"/>
  <c r="O160" i="87"/>
  <c r="O143" i="87"/>
  <c r="O139" i="87"/>
  <c r="O107" i="87"/>
  <c r="O91" i="87"/>
  <c r="O60" i="87"/>
  <c r="O73" i="87"/>
  <c r="O49" i="87"/>
  <c r="O50" i="87"/>
  <c r="S162" i="87"/>
  <c r="S145" i="87"/>
  <c r="S138" i="87"/>
  <c r="S105" i="87"/>
  <c r="S93" i="87"/>
  <c r="S68" i="87"/>
  <c r="S81" i="87"/>
  <c r="S49" i="87"/>
  <c r="S50" i="87"/>
  <c r="W162" i="87"/>
  <c r="W147" i="87"/>
  <c r="W123" i="87"/>
  <c r="W109" i="87"/>
  <c r="W95" i="87"/>
  <c r="W62" i="87"/>
  <c r="W75" i="87"/>
  <c r="W43" i="87"/>
  <c r="W90" i="87"/>
  <c r="W20" i="87"/>
  <c r="AA147" i="87"/>
  <c r="AA123" i="87"/>
  <c r="AA111" i="87"/>
  <c r="AA97" i="87"/>
  <c r="AA72" i="87"/>
  <c r="AA85" i="87"/>
  <c r="AA53" i="87"/>
  <c r="AA21" i="87"/>
  <c r="AA22" i="87"/>
  <c r="AE147" i="87"/>
  <c r="AE121" i="87"/>
  <c r="AE111" i="87"/>
  <c r="AE95" i="87"/>
  <c r="AE62" i="87"/>
  <c r="AE75" i="87"/>
  <c r="AE43" i="87"/>
  <c r="AE44" i="87"/>
  <c r="O14" i="87"/>
  <c r="O16" i="87"/>
  <c r="O18" i="87"/>
  <c r="T29" i="87"/>
  <c r="J38" i="87"/>
  <c r="Z46" i="87"/>
  <c r="AB68" i="87"/>
  <c r="L111" i="87"/>
  <c r="R20" i="87"/>
  <c r="AB41" i="87"/>
  <c r="V101" i="87"/>
  <c r="V63" i="87"/>
  <c r="K158" i="87"/>
  <c r="K141" i="87"/>
  <c r="K138" i="87"/>
  <c r="K105" i="87"/>
  <c r="K89" i="87"/>
  <c r="K66" i="87"/>
  <c r="K79" i="87"/>
  <c r="K47" i="87"/>
  <c r="K46" i="87"/>
  <c r="O158" i="87"/>
  <c r="O141" i="87"/>
  <c r="O138" i="87"/>
  <c r="O105" i="87"/>
  <c r="O89" i="87"/>
  <c r="O58" i="87"/>
  <c r="O71" i="87"/>
  <c r="O47" i="87"/>
  <c r="O48" i="87"/>
  <c r="S160" i="87"/>
  <c r="S143" i="87"/>
  <c r="S136" i="87"/>
  <c r="S120" i="87"/>
  <c r="S91" i="87"/>
  <c r="S66" i="87"/>
  <c r="S79" i="87"/>
  <c r="S47" i="87"/>
  <c r="S48" i="87"/>
  <c r="W160" i="87"/>
  <c r="W145" i="87"/>
  <c r="W121" i="87"/>
  <c r="W107" i="87"/>
  <c r="W93" i="87"/>
  <c r="W60" i="87"/>
  <c r="W73" i="87"/>
  <c r="W41" i="87"/>
  <c r="W50" i="87"/>
  <c r="AA162" i="87"/>
  <c r="AA145" i="87"/>
  <c r="AA121" i="87"/>
  <c r="AA109" i="87"/>
  <c r="AA95" i="87"/>
  <c r="AA70" i="87"/>
  <c r="AA83" i="87"/>
  <c r="AA51" i="87"/>
  <c r="AA19" i="87"/>
  <c r="AA20" i="87"/>
  <c r="AE145" i="87"/>
  <c r="AE139" i="87"/>
  <c r="AE109" i="87"/>
  <c r="AE93" i="87"/>
  <c r="AE60" i="87"/>
  <c r="AE73" i="87"/>
  <c r="AE41" i="87"/>
  <c r="AE42" i="87"/>
  <c r="S18" i="87"/>
  <c r="T21" i="87"/>
  <c r="P47" i="87"/>
  <c r="X19" i="87"/>
  <c r="T37" i="87"/>
  <c r="V32" i="87"/>
  <c r="AB49" i="87"/>
  <c r="W100" i="87"/>
  <c r="W31" i="87"/>
  <c r="AA163" i="87"/>
  <c r="AA132" i="87"/>
  <c r="AA96" i="87"/>
  <c r="AA73" i="87"/>
  <c r="AA42" i="87"/>
  <c r="AE154" i="87"/>
  <c r="AE142" i="87"/>
  <c r="AE130" i="87"/>
  <c r="AE114" i="87"/>
  <c r="AE82" i="87"/>
  <c r="AE102" i="87"/>
  <c r="AE63" i="87"/>
  <c r="AE31" i="87"/>
  <c r="AE32" i="87"/>
  <c r="P39" i="87"/>
  <c r="V120" i="87"/>
  <c r="V57" i="87"/>
  <c r="K162" i="87"/>
  <c r="K145" i="87"/>
  <c r="K121" i="87"/>
  <c r="K109" i="87"/>
  <c r="K93" i="87"/>
  <c r="K70" i="87"/>
  <c r="K83" i="87"/>
  <c r="K51" i="87"/>
  <c r="K50" i="87"/>
  <c r="O162" i="87"/>
  <c r="O145" i="87"/>
  <c r="O121" i="87"/>
  <c r="O109" i="87"/>
  <c r="O93" i="87"/>
  <c r="O62" i="87"/>
  <c r="O75" i="87"/>
  <c r="O92" i="87"/>
  <c r="O19" i="87"/>
  <c r="O20" i="87"/>
  <c r="S147" i="87"/>
  <c r="S121" i="87"/>
  <c r="S107" i="87"/>
  <c r="S95" i="87"/>
  <c r="S70" i="87"/>
  <c r="S83" i="87"/>
  <c r="S51" i="87"/>
  <c r="S19" i="87"/>
  <c r="S20" i="87"/>
  <c r="W159" i="87"/>
  <c r="W125" i="87"/>
  <c r="W111" i="87"/>
  <c r="W97" i="87"/>
  <c r="W64" i="87"/>
  <c r="W77" i="87"/>
  <c r="W45" i="87"/>
  <c r="W94" i="87"/>
  <c r="W22" i="87"/>
  <c r="AA149" i="87"/>
  <c r="AA125" i="87"/>
  <c r="AA113" i="87"/>
  <c r="AA99" i="87"/>
  <c r="AA74" i="87"/>
  <c r="AA87" i="87"/>
  <c r="AA55" i="87"/>
  <c r="AA23" i="87"/>
  <c r="AA24" i="87"/>
  <c r="AE149" i="87"/>
  <c r="AE123" i="87"/>
  <c r="AE113" i="87"/>
  <c r="AE97" i="87"/>
  <c r="AE64" i="87"/>
  <c r="AE77" i="87"/>
  <c r="AE45" i="87"/>
  <c r="AE46" i="87"/>
  <c r="K14" i="87"/>
  <c r="K16" i="87"/>
  <c r="K18" i="87"/>
  <c r="Z20" i="87"/>
  <c r="N44" i="87"/>
  <c r="V89" i="87"/>
  <c r="V43" i="87"/>
  <c r="K161" i="87"/>
  <c r="K144" i="87"/>
  <c r="K132" i="87"/>
  <c r="K116" i="87"/>
  <c r="K96" i="87"/>
  <c r="K60" i="87"/>
  <c r="K73" i="87"/>
  <c r="K41" i="87"/>
  <c r="K40" i="87"/>
  <c r="O157" i="87"/>
  <c r="O144" i="87"/>
  <c r="O132" i="87"/>
  <c r="O116" i="87"/>
  <c r="O84" i="87"/>
  <c r="O52" i="87"/>
  <c r="O65" i="87"/>
  <c r="O41" i="87"/>
  <c r="O42" i="87"/>
  <c r="S154" i="87"/>
  <c r="S144" i="87"/>
  <c r="S130" i="87"/>
  <c r="S114" i="87"/>
  <c r="S98" i="87"/>
  <c r="S60" i="87"/>
  <c r="S73" i="87"/>
  <c r="S41" i="87"/>
  <c r="S42" i="87"/>
  <c r="W154" i="87"/>
  <c r="W146" i="87"/>
  <c r="W134" i="87"/>
  <c r="W118" i="87"/>
  <c r="W86" i="87"/>
  <c r="W54" i="87"/>
  <c r="W67" i="87"/>
  <c r="W35" i="87"/>
  <c r="W44" i="87"/>
  <c r="AA156" i="87"/>
  <c r="AA155" i="87"/>
  <c r="AA136" i="87"/>
  <c r="AA120" i="87"/>
  <c r="AA89" i="87"/>
  <c r="AA64" i="87"/>
  <c r="AA77" i="87"/>
  <c r="AA45" i="87"/>
  <c r="AA46" i="87"/>
  <c r="AE158" i="87"/>
  <c r="AE146" i="87"/>
  <c r="AE134" i="87"/>
  <c r="AE118" i="87"/>
  <c r="AE86" i="87"/>
  <c r="AE54" i="87"/>
  <c r="AE67" i="87"/>
  <c r="AE35" i="87"/>
  <c r="AE36" i="87"/>
  <c r="AE14" i="87"/>
  <c r="AE16" i="87"/>
  <c r="AE18" i="87"/>
  <c r="P23" i="87"/>
  <c r="V40" i="87"/>
  <c r="L49" i="87"/>
  <c r="R77" i="87"/>
  <c r="AE100" i="87"/>
  <c r="V24" i="87"/>
  <c r="V86" i="87"/>
  <c r="V39" i="87"/>
  <c r="K153" i="87"/>
  <c r="K142" i="87"/>
  <c r="K130" i="87"/>
  <c r="K114" i="87"/>
  <c r="K92" i="87"/>
  <c r="K58" i="87"/>
  <c r="K71" i="87"/>
  <c r="K39" i="87"/>
  <c r="K38" i="87"/>
  <c r="O152" i="87"/>
  <c r="O142" i="87"/>
  <c r="O130" i="87"/>
  <c r="O114" i="87"/>
  <c r="O82" i="87"/>
  <c r="O102" i="87"/>
  <c r="O63" i="87"/>
  <c r="O39" i="87"/>
  <c r="O40" i="87"/>
  <c r="S161" i="87"/>
  <c r="S142" i="87"/>
  <c r="S128" i="87"/>
  <c r="S112" i="87"/>
  <c r="S94" i="87"/>
  <c r="S58" i="87"/>
  <c r="S71" i="87"/>
  <c r="S39" i="87"/>
  <c r="S40" i="87"/>
  <c r="W157" i="87"/>
  <c r="W144" i="87"/>
  <c r="W132" i="87"/>
  <c r="W116" i="87"/>
  <c r="W84" i="87"/>
  <c r="W52" i="87"/>
  <c r="W65" i="87"/>
  <c r="W33" i="87"/>
  <c r="W42" i="87"/>
  <c r="AA154" i="87"/>
  <c r="AA146" i="87"/>
  <c r="AA134" i="87"/>
  <c r="AA118" i="87"/>
  <c r="AA100" i="87"/>
  <c r="AA62" i="87"/>
  <c r="AA75" i="87"/>
  <c r="AA43" i="87"/>
  <c r="AA44" i="87"/>
  <c r="AE156" i="87"/>
  <c r="AE144" i="87"/>
  <c r="AE132" i="87"/>
  <c r="AE116" i="87"/>
  <c r="AE84" i="87"/>
  <c r="AE52" i="87"/>
  <c r="AE65" i="87"/>
  <c r="AE33" i="87"/>
  <c r="AE34" i="87"/>
  <c r="V110" i="87"/>
  <c r="W79" i="87"/>
  <c r="W98" i="87"/>
  <c r="AA151" i="87"/>
  <c r="AA115" i="87"/>
  <c r="AA76" i="87"/>
  <c r="AA57" i="87"/>
  <c r="AA34" i="87"/>
  <c r="AE148" i="87"/>
  <c r="AE133" i="87"/>
  <c r="AE122" i="87"/>
  <c r="AE106" i="87"/>
  <c r="AE74" i="87"/>
  <c r="AE87" i="87"/>
  <c r="AE55" i="87"/>
  <c r="AE23" i="87"/>
  <c r="AE24" i="87"/>
  <c r="U15" i="87"/>
  <c r="W18" i="87"/>
  <c r="T45" i="87"/>
  <c r="J46" i="87"/>
  <c r="V93" i="87"/>
  <c r="V47" i="87"/>
  <c r="K154" i="87"/>
  <c r="K146" i="87"/>
  <c r="K134" i="87"/>
  <c r="K118" i="87"/>
  <c r="K100" i="87"/>
  <c r="K62" i="87"/>
  <c r="K75" i="87"/>
  <c r="K43" i="87"/>
  <c r="K42" i="87"/>
  <c r="O154" i="87"/>
  <c r="O146" i="87"/>
  <c r="O134" i="87"/>
  <c r="O118" i="87"/>
  <c r="O86" i="87"/>
  <c r="O54" i="87"/>
  <c r="O67" i="87"/>
  <c r="O43" i="87"/>
  <c r="O44" i="87"/>
  <c r="S156" i="87"/>
  <c r="S146" i="87"/>
  <c r="S132" i="87"/>
  <c r="S116" i="87"/>
  <c r="S102" i="87"/>
  <c r="S62" i="87"/>
  <c r="S75" i="87"/>
  <c r="S43" i="87"/>
  <c r="S44" i="87"/>
  <c r="W156" i="87"/>
  <c r="W141" i="87"/>
  <c r="W136" i="87"/>
  <c r="W120" i="87"/>
  <c r="W89" i="87"/>
  <c r="W56" i="87"/>
  <c r="W69" i="87"/>
  <c r="W37" i="87"/>
  <c r="W46" i="87"/>
  <c r="AA158" i="87"/>
  <c r="AA141" i="87"/>
  <c r="AA138" i="87"/>
  <c r="AA105" i="87"/>
  <c r="AA91" i="87"/>
  <c r="AA66" i="87"/>
  <c r="AA79" i="87"/>
  <c r="AA47" i="87"/>
  <c r="AA48" i="87"/>
  <c r="AE160" i="87"/>
  <c r="AE141" i="87"/>
  <c r="AE136" i="87"/>
  <c r="AE105" i="87"/>
  <c r="AE89" i="87"/>
  <c r="AE56" i="87"/>
  <c r="AE69" i="87"/>
  <c r="AE37" i="87"/>
  <c r="AE38" i="87"/>
  <c r="AA14" i="87"/>
  <c r="AA16" i="87"/>
  <c r="AA18" i="87"/>
  <c r="Z22" i="87"/>
  <c r="P31" i="87"/>
  <c r="N55" i="87"/>
  <c r="V74" i="87"/>
  <c r="V27" i="87"/>
  <c r="K148" i="87"/>
  <c r="K135" i="87"/>
  <c r="K124" i="87"/>
  <c r="K108" i="87"/>
  <c r="K84" i="87"/>
  <c r="K52" i="87"/>
  <c r="K65" i="87"/>
  <c r="K33" i="87"/>
  <c r="K32" i="87"/>
  <c r="O163" i="87"/>
  <c r="O135" i="87"/>
  <c r="O124" i="87"/>
  <c r="O108" i="87"/>
  <c r="O76" i="87"/>
  <c r="O90" i="87"/>
  <c r="O57" i="87"/>
  <c r="O33" i="87"/>
  <c r="O34" i="87"/>
  <c r="S150" i="87"/>
  <c r="S135" i="87"/>
  <c r="S122" i="87"/>
  <c r="S106" i="87"/>
  <c r="S84" i="87"/>
  <c r="S52" i="87"/>
  <c r="S65" i="87"/>
  <c r="S33" i="87"/>
  <c r="S34" i="87"/>
  <c r="W148" i="87"/>
  <c r="W139" i="87"/>
  <c r="W126" i="87"/>
  <c r="W110" i="87"/>
  <c r="W78" i="87"/>
  <c r="W92" i="87"/>
  <c r="W59" i="87"/>
  <c r="W27" i="87"/>
  <c r="W36" i="87"/>
  <c r="AA153" i="87"/>
  <c r="AA140" i="87"/>
  <c r="AA128" i="87"/>
  <c r="AA112" i="87"/>
  <c r="AA88" i="87"/>
  <c r="AA56" i="87"/>
  <c r="AA69" i="87"/>
  <c r="AA37" i="87"/>
  <c r="AA38" i="87"/>
  <c r="AE152" i="87"/>
  <c r="AE137" i="87"/>
  <c r="AE126" i="87"/>
  <c r="AE110" i="87"/>
  <c r="AE78" i="87"/>
  <c r="AE94" i="87"/>
  <c r="AE59" i="87"/>
  <c r="AE27" i="87"/>
  <c r="AE28" i="87"/>
  <c r="M15" i="87"/>
  <c r="M17" i="87"/>
  <c r="M19" i="87"/>
  <c r="AB25" i="87"/>
  <c r="R42" i="87"/>
  <c r="J51" i="87"/>
  <c r="U17" i="87"/>
  <c r="AD28" i="87"/>
  <c r="X54" i="87"/>
  <c r="V70" i="87"/>
  <c r="V23" i="87"/>
  <c r="K159" i="87"/>
  <c r="K133" i="87"/>
  <c r="K122" i="87"/>
  <c r="K106" i="87"/>
  <c r="K82" i="87"/>
  <c r="K102" i="87"/>
  <c r="K63" i="87"/>
  <c r="K31" i="87"/>
  <c r="K30" i="87"/>
  <c r="O155" i="87"/>
  <c r="O133" i="87"/>
  <c r="O122" i="87"/>
  <c r="O106" i="87"/>
  <c r="O74" i="87"/>
  <c r="O87" i="87"/>
  <c r="O55" i="87"/>
  <c r="O31" i="87"/>
  <c r="O32" i="87"/>
  <c r="S148" i="87"/>
  <c r="S133" i="87"/>
  <c r="S119" i="87"/>
  <c r="S104" i="87"/>
  <c r="S82" i="87"/>
  <c r="S100" i="87"/>
  <c r="S63" i="87"/>
  <c r="S31" i="87"/>
  <c r="S32" i="87"/>
  <c r="W163" i="87"/>
  <c r="W137" i="87"/>
  <c r="W124" i="87"/>
  <c r="W108" i="87"/>
  <c r="W76" i="87"/>
  <c r="W88" i="87"/>
  <c r="W57" i="87"/>
  <c r="W25" i="87"/>
  <c r="W34" i="87"/>
  <c r="AA152" i="87"/>
  <c r="AA137" i="87"/>
  <c r="AA126" i="87"/>
  <c r="AA110" i="87"/>
  <c r="AA86" i="87"/>
  <c r="AA54" i="87"/>
  <c r="AA67" i="87"/>
  <c r="AA35" i="87"/>
  <c r="AA36" i="87"/>
  <c r="AE150" i="87"/>
  <c r="AE135" i="87"/>
  <c r="AE124" i="87"/>
  <c r="AE108" i="87"/>
  <c r="AE76" i="87"/>
  <c r="AE90" i="87"/>
  <c r="AE57" i="87"/>
  <c r="AE25" i="87"/>
  <c r="AE26" i="87"/>
  <c r="Q15" i="87"/>
  <c r="Q17" i="87"/>
  <c r="R19" i="87"/>
  <c r="R34" i="87"/>
  <c r="V52" i="87"/>
  <c r="X86" i="87"/>
  <c r="Z30" i="87"/>
  <c r="T72" i="87"/>
  <c r="V48" i="87"/>
  <c r="S14" i="87"/>
  <c r="Z38" i="87"/>
  <c r="X43" i="87"/>
  <c r="AD63" i="87"/>
  <c r="W63" i="87"/>
  <c r="W40" i="87"/>
  <c r="AA144" i="87"/>
  <c r="AA116" i="87"/>
  <c r="AA60" i="87"/>
  <c r="AA41" i="87"/>
  <c r="AA26" i="87"/>
  <c r="AE151" i="87"/>
  <c r="AE125" i="87"/>
  <c r="AE115" i="87"/>
  <c r="AE99" i="87"/>
  <c r="AE66" i="87"/>
  <c r="AE79" i="87"/>
  <c r="AE47" i="87"/>
  <c r="AE48" i="87"/>
  <c r="J22" i="87"/>
  <c r="V78" i="87"/>
  <c r="V31" i="87"/>
  <c r="K150" i="87"/>
  <c r="K137" i="87"/>
  <c r="K126" i="87"/>
  <c r="K110" i="87"/>
  <c r="K86" i="87"/>
  <c r="K54" i="87"/>
  <c r="K67" i="87"/>
  <c r="K35" i="87"/>
  <c r="K34" i="87"/>
  <c r="O148" i="87"/>
  <c r="O137" i="87"/>
  <c r="O126" i="87"/>
  <c r="O110" i="87"/>
  <c r="O78" i="87"/>
  <c r="O94" i="87"/>
  <c r="O59" i="87"/>
  <c r="O35" i="87"/>
  <c r="O36" i="87"/>
  <c r="S152" i="87"/>
  <c r="S137" i="87"/>
  <c r="S124" i="87"/>
  <c r="S108" i="87"/>
  <c r="S86" i="87"/>
  <c r="S54" i="87"/>
  <c r="S67" i="87"/>
  <c r="S35" i="87"/>
  <c r="S36" i="87"/>
  <c r="W150" i="87"/>
  <c r="W140" i="87"/>
  <c r="W128" i="87"/>
  <c r="W112" i="87"/>
  <c r="W80" i="87"/>
  <c r="W96" i="87"/>
  <c r="W61" i="87"/>
  <c r="W29" i="87"/>
  <c r="W38" i="87"/>
  <c r="AA161" i="87"/>
  <c r="AA142" i="87"/>
  <c r="AA130" i="87"/>
  <c r="AA114" i="87"/>
  <c r="AA92" i="87"/>
  <c r="AA58" i="87"/>
  <c r="AA71" i="87"/>
  <c r="AA39" i="87"/>
  <c r="AA40" i="87"/>
  <c r="AE157" i="87"/>
  <c r="AE140" i="87"/>
  <c r="AE128" i="87"/>
  <c r="AE112" i="87"/>
  <c r="AE80" i="87"/>
  <c r="AE98" i="87"/>
  <c r="AE61" i="87"/>
  <c r="AE29" i="87"/>
  <c r="AE30" i="87"/>
  <c r="I15" i="87"/>
  <c r="I17" i="87"/>
  <c r="I19" i="87"/>
  <c r="L25" i="87"/>
  <c r="AB33" i="87"/>
  <c r="AE92" i="87"/>
  <c r="V58" i="87"/>
  <c r="V53" i="87"/>
  <c r="K149" i="87"/>
  <c r="K127" i="87"/>
  <c r="K115" i="87"/>
  <c r="K99" i="87"/>
  <c r="K76" i="87"/>
  <c r="K90" i="87"/>
  <c r="K57" i="87"/>
  <c r="K25" i="87"/>
  <c r="K24" i="87"/>
  <c r="O151" i="87"/>
  <c r="O127" i="87"/>
  <c r="O115" i="87"/>
  <c r="O99" i="87"/>
  <c r="O68" i="87"/>
  <c r="O81" i="87"/>
  <c r="O104" i="87"/>
  <c r="O25" i="87"/>
  <c r="O26" i="87"/>
  <c r="S151" i="87"/>
  <c r="S127" i="87"/>
  <c r="S113" i="87"/>
  <c r="S101" i="87"/>
  <c r="S76" i="87"/>
  <c r="S88" i="87"/>
  <c r="S57" i="87"/>
  <c r="S25" i="87"/>
  <c r="S26" i="87"/>
  <c r="W153" i="87"/>
  <c r="W131" i="87"/>
  <c r="W117" i="87"/>
  <c r="W103" i="87"/>
  <c r="W70" i="87"/>
  <c r="W83" i="87"/>
  <c r="W51" i="87"/>
  <c r="W19" i="87"/>
  <c r="W28" i="87"/>
  <c r="AA159" i="87"/>
  <c r="AA131" i="87"/>
  <c r="AA119" i="87"/>
  <c r="AA104" i="87"/>
  <c r="AA80" i="87"/>
  <c r="AA98" i="87"/>
  <c r="AA61" i="87"/>
  <c r="AA29" i="87"/>
  <c r="AA30" i="87"/>
  <c r="AE161" i="87"/>
  <c r="AE129" i="87"/>
  <c r="AE119" i="87"/>
  <c r="AE103" i="87"/>
  <c r="AE70" i="87"/>
  <c r="AE83" i="87"/>
  <c r="AE51" i="87"/>
  <c r="AE19" i="87"/>
  <c r="AE20" i="87"/>
  <c r="AC15" i="87"/>
  <c r="AC17" i="87"/>
  <c r="X27" i="87"/>
  <c r="N36" i="87"/>
  <c r="AD44" i="87"/>
  <c r="V59" i="87"/>
  <c r="Z81" i="87"/>
  <c r="V54" i="87"/>
  <c r="K155" i="87"/>
  <c r="K125" i="87"/>
  <c r="K113" i="87"/>
  <c r="K97" i="87"/>
  <c r="K74" i="87"/>
  <c r="K87" i="87"/>
  <c r="K55" i="87"/>
  <c r="K23" i="87"/>
  <c r="K22" i="87"/>
  <c r="O149" i="87"/>
  <c r="O125" i="87"/>
  <c r="O113" i="87"/>
  <c r="O97" i="87"/>
  <c r="O66" i="87"/>
  <c r="O79" i="87"/>
  <c r="O100" i="87"/>
  <c r="O23" i="87"/>
  <c r="O24" i="87"/>
  <c r="S149" i="87"/>
  <c r="S125" i="87"/>
  <c r="S111" i="87"/>
  <c r="S99" i="87"/>
  <c r="S74" i="87"/>
  <c r="S87" i="87"/>
  <c r="S55" i="87"/>
  <c r="S23" i="87"/>
  <c r="S24" i="87"/>
  <c r="W151" i="87"/>
  <c r="W129" i="87"/>
  <c r="W115" i="87"/>
  <c r="W101" i="87"/>
  <c r="W68" i="87"/>
  <c r="W81" i="87"/>
  <c r="W49" i="87"/>
  <c r="W102" i="87"/>
  <c r="W26" i="87"/>
  <c r="AA157" i="87"/>
  <c r="AA129" i="87"/>
  <c r="AA117" i="87"/>
  <c r="AA103" i="87"/>
  <c r="AA78" i="87"/>
  <c r="AA94" i="87"/>
  <c r="AA59" i="87"/>
  <c r="AA27" i="87"/>
  <c r="AA28" i="87"/>
  <c r="AE153" i="87"/>
  <c r="AE127" i="87"/>
  <c r="AE117" i="87"/>
  <c r="AE101" i="87"/>
  <c r="AE68" i="87"/>
  <c r="AE81" i="87"/>
  <c r="AE49" i="87"/>
  <c r="AE50" i="87"/>
  <c r="J20" i="87"/>
  <c r="N28" i="87"/>
  <c r="AD36" i="87"/>
  <c r="L60" i="87"/>
  <c r="R50" i="87"/>
  <c r="S16" i="87"/>
  <c r="J30" i="87"/>
  <c r="J73" i="87"/>
  <c r="L41" i="87"/>
  <c r="R26" i="87"/>
  <c r="H8" i="79"/>
  <c r="F8" i="79"/>
  <c r="F20" i="79" l="1"/>
  <c r="F16" i="79"/>
  <c r="F24" i="79"/>
  <c r="H24" i="79"/>
  <c r="H20" i="79"/>
  <c r="H16" i="79"/>
  <c r="AF24" i="79" l="1"/>
  <c r="Y20" i="79"/>
  <c r="W8" i="79" l="1"/>
  <c r="U8" i="79"/>
  <c r="T8" i="79"/>
  <c r="Q8" i="79"/>
  <c r="N8" i="79"/>
  <c r="L8" i="79"/>
  <c r="J8" i="79"/>
  <c r="I8" i="79"/>
  <c r="G8" i="79"/>
  <c r="E8" i="79"/>
  <c r="D8" i="79"/>
  <c r="J16" i="79" l="1"/>
  <c r="J20" i="79"/>
  <c r="J24" i="79"/>
  <c r="Q16" i="79"/>
  <c r="Q24" i="79"/>
  <c r="W16" i="79"/>
  <c r="W20" i="79"/>
  <c r="W24" i="79"/>
  <c r="AB24" i="79"/>
  <c r="Q20" i="79"/>
  <c r="E20" i="79"/>
  <c r="E16" i="79"/>
  <c r="E24" i="79"/>
  <c r="L24" i="79"/>
  <c r="L16" i="79"/>
  <c r="T24" i="79"/>
  <c r="T16" i="79"/>
  <c r="T20" i="79"/>
  <c r="X16" i="79"/>
  <c r="X20" i="79"/>
  <c r="X24" i="79"/>
  <c r="AC24" i="79"/>
  <c r="G24" i="79"/>
  <c r="G20" i="79"/>
  <c r="G16" i="79"/>
  <c r="N16" i="79"/>
  <c r="N24" i="79"/>
  <c r="U24" i="79"/>
  <c r="U16" i="79"/>
  <c r="L20" i="79"/>
  <c r="Z24" i="79"/>
  <c r="R20" i="79"/>
  <c r="AD24" i="79"/>
  <c r="D24" i="79"/>
  <c r="D20" i="79"/>
  <c r="D16" i="79"/>
  <c r="I20" i="79"/>
  <c r="I16" i="79"/>
  <c r="I24" i="79"/>
  <c r="V20" i="79"/>
  <c r="V24" i="79"/>
  <c r="V16" i="79"/>
  <c r="AA24" i="79"/>
  <c r="AE24" i="79"/>
  <c r="S20" i="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pth</author>
  </authors>
  <commentList>
    <comment ref="K13" authorId="0" shapeId="0" xr:uid="{F9DBE749-9AF5-4431-A995-320C53DDB6D2}">
      <text>
        <r>
          <rPr>
            <b/>
            <sz val="9"/>
            <color indexed="81"/>
            <rFont val="Tahoma"/>
            <family val="2"/>
          </rPr>
          <t>Préciser quels sont le ou les secteurs impliqués ?
Aéronautique
Spatial
Défense</t>
        </r>
      </text>
    </comment>
    <comment ref="F25" authorId="0" shapeId="0" xr:uid="{DB04A6D5-26AF-408A-9817-C90513C8D9D1}">
      <text>
        <r>
          <rPr>
            <b/>
            <sz val="9"/>
            <color indexed="81"/>
            <rFont val="Tahoma"/>
            <family val="2"/>
          </rPr>
          <t xml:space="preserve">Ex: Welding, gluing, heat treatment, etc.
</t>
        </r>
      </text>
    </comment>
    <comment ref="C35" authorId="0" shapeId="0" xr:uid="{07538AA4-2023-4D08-91EF-446F75E2CDF3}">
      <text>
        <r>
          <rPr>
            <sz val="9"/>
            <color indexed="81"/>
            <rFont val="Tahoma"/>
            <family val="2"/>
          </rPr>
          <t>Export Administration Regulations</t>
        </r>
        <r>
          <rPr>
            <b/>
            <sz val="9"/>
            <color indexed="81"/>
            <rFont val="Tahoma"/>
            <family val="2"/>
          </rPr>
          <t xml:space="preserve"> (EAR)  </t>
        </r>
        <r>
          <rPr>
            <sz val="9"/>
            <color indexed="81"/>
            <rFont val="Tahoma"/>
            <family val="2"/>
          </rPr>
          <t xml:space="preserve"> International Traffic in Arms Regulations</t>
        </r>
        <r>
          <rPr>
            <b/>
            <sz val="9"/>
            <color indexed="81"/>
            <rFont val="Tahoma"/>
            <family val="2"/>
          </rPr>
          <t xml:space="preserve"> (ITAR) </t>
        </r>
        <r>
          <rPr>
            <sz val="9"/>
            <color indexed="81"/>
            <rFont val="Tahoma"/>
            <family val="2"/>
          </rPr>
          <t xml:space="preserve">
</t>
        </r>
      </text>
    </comment>
    <comment ref="A86" authorId="0" shapeId="0" xr:uid="{F02DB915-A281-4EC6-99A7-68205F76CD50}">
      <text>
        <r>
          <rPr>
            <b/>
            <sz val="9"/>
            <color indexed="81"/>
            <rFont val="Tahoma"/>
            <family val="2"/>
          </rPr>
          <t>Indicate the name of the product x</t>
        </r>
      </text>
    </comment>
    <comment ref="D88" authorId="0" shapeId="0" xr:uid="{19FCAB69-D908-4B84-A51C-793E0BFCDEFA}">
      <text>
        <r>
          <rPr>
            <b/>
            <sz val="9"/>
            <color indexed="81"/>
            <rFont val="Tahoma"/>
            <family val="2"/>
          </rPr>
          <t>Central site support function 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PTH</author>
    <author>HEN</author>
    <author>JMZ</author>
  </authors>
  <commentList>
    <comment ref="C23" authorId="0" shapeId="0" xr:uid="{4CF9AABB-EC39-4F26-BE9C-6EED6DF68D01}">
      <text>
        <r>
          <rPr>
            <b/>
            <sz val="9"/>
            <color indexed="81"/>
            <rFont val="Tahoma"/>
            <family val="2"/>
          </rPr>
          <t xml:space="preserve">If new: </t>
        </r>
        <r>
          <rPr>
            <sz val="9"/>
            <color indexed="81"/>
            <rFont val="Tahoma"/>
            <family val="2"/>
          </rPr>
          <t xml:space="preserve">https://www.iris-rail.org/index.php?page=global&amp;content=cb_overview_new_customer&amp;desc=cb_overview_new_customer
</t>
        </r>
        <r>
          <rPr>
            <b/>
            <sz val="9"/>
            <color indexed="81"/>
            <rFont val="Tahoma"/>
            <family val="2"/>
          </rPr>
          <t>If existing:</t>
        </r>
        <r>
          <rPr>
            <sz val="9"/>
            <color indexed="81"/>
            <rFont val="Tahoma"/>
            <family val="2"/>
          </rPr>
          <t xml:space="preserve"> https://www.iris-rail.org/index.php?page=global&amp;content=global_certificate_search&amp;desc=mbc_certificate_search</t>
        </r>
      </text>
    </comment>
    <comment ref="B73" authorId="0" shapeId="0" xr:uid="{6E3FC32C-3862-4376-96A9-4AF2E84BD7EA}">
      <text>
        <r>
          <rPr>
            <b/>
            <sz val="9"/>
            <color indexed="81"/>
            <rFont val="Tahoma"/>
            <family val="2"/>
          </rPr>
          <t>8.1.3</t>
        </r>
        <r>
          <rPr>
            <sz val="9"/>
            <color indexed="81"/>
            <rFont val="Tahoma"/>
            <family val="2"/>
          </rPr>
          <t xml:space="preserve">
</t>
        </r>
      </text>
    </comment>
    <comment ref="A77" authorId="0" shapeId="0" xr:uid="{0A541885-0089-45FC-B570-93F9B2F7BF1C}">
      <text>
        <r>
          <rPr>
            <sz val="9"/>
            <color indexed="81"/>
            <rFont val="Tahoma"/>
            <family val="2"/>
          </rPr>
          <t xml:space="preserve">Remote functions are supporting functions on remote locations.
</t>
        </r>
      </text>
    </comment>
    <comment ref="B79" authorId="1" shapeId="0" xr:uid="{1377093B-AAA3-42BF-BEF6-3E8AB4628BDB}">
      <text>
        <r>
          <rPr>
            <sz val="9"/>
            <color indexed="81"/>
            <rFont val="Tahoma"/>
            <family val="2"/>
          </rPr>
          <t>Design, sales, logistics, 
purchasing, human 
resources</t>
        </r>
      </text>
    </comment>
    <comment ref="B80" authorId="0" shapeId="0" xr:uid="{91AA8DF7-99C4-4D7B-982C-F1AF94ED8A4E}">
      <text>
        <r>
          <rPr>
            <sz val="9"/>
            <color indexed="81"/>
            <rFont val="Tahoma"/>
            <family val="2"/>
          </rPr>
          <t>You have to apply the following clauses 4-7 / 9-10 of ISO 22163 + the applicable sub-chapters of clause 8 according to the “certifications activities” &amp; “applicable scope”.</t>
        </r>
      </text>
    </comment>
    <comment ref="K84" authorId="0" shapeId="0" xr:uid="{848E62E1-BE43-4E6B-BC04-CA48E78CFA94}">
      <text>
        <r>
          <rPr>
            <sz val="9"/>
            <color indexed="81"/>
            <rFont val="Tahoma"/>
            <family val="2"/>
          </rPr>
          <t>Total number of employees in remote functions, related to the rail business (including permanent, parttime, contract, and temporary employees)</t>
        </r>
      </text>
    </comment>
    <comment ref="A91" authorId="0" shapeId="0" xr:uid="{78718540-9322-47D5-8AD1-D31905D32714}">
      <text>
        <r>
          <rPr>
            <sz val="9"/>
            <color indexed="81"/>
            <rFont val="Tahoma"/>
            <family val="2"/>
          </rPr>
          <t xml:space="preserve">Production &amp; maintenance activities performed in another location but connected with a certified site. </t>
        </r>
      </text>
    </comment>
    <comment ref="B94" authorId="2" shapeId="0" xr:uid="{1F3F58C7-EB1F-40D5-979B-B9FDF17F9F32}">
      <text>
        <r>
          <rPr>
            <sz val="9"/>
            <color indexed="81"/>
            <rFont val="Tahoma"/>
            <family val="2"/>
          </rPr>
          <t>Assembly line; Warehouse</t>
        </r>
      </text>
    </comment>
    <comment ref="A109" authorId="0" shapeId="0" xr:uid="{366CF840-1E1C-47EE-808D-4316AC0DC96D}">
      <text>
        <r>
          <rPr>
            <sz val="9"/>
            <color indexed="81"/>
            <rFont val="Tahoma"/>
            <family val="2"/>
          </rPr>
          <t>A guiding function correponds to a group of processes that drive remotely several sites. Those central fuctions can be Requirements for products and services,  Design and development for products ans services, Project Management, Control of Externally provided process, products ans Services. All process except Production.
It may be located in a country other than the operational sites</t>
        </r>
      </text>
    </comment>
    <comment ref="D119" authorId="0" shapeId="0" xr:uid="{5CEA3AAD-43AD-4924-868A-9D2928E3D0DB}">
      <text>
        <r>
          <rPr>
            <sz val="9"/>
            <color indexed="81"/>
            <rFont val="Tahoma"/>
            <family val="2"/>
          </rPr>
          <t>at least three certification activities: requirements management, and two of the three others.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pth</author>
    <author>ibo</author>
    <author>Pascal THOMAS</author>
  </authors>
  <commentList>
    <comment ref="D11" authorId="0" shapeId="0" xr:uid="{62C0BA62-D0E5-446F-AD8F-3BD549EDBF08}">
      <text>
        <r>
          <rPr>
            <b/>
            <sz val="9"/>
            <color indexed="81"/>
            <rFont val="Tahoma"/>
            <family val="2"/>
          </rPr>
          <t>the wording "for the automotive industry" is not allowed</t>
        </r>
      </text>
    </comment>
    <comment ref="P11" authorId="0" shapeId="0" xr:uid="{F9FA84FD-CC11-4D72-8954-188C70A0B996}">
      <text>
        <r>
          <rPr>
            <sz val="9"/>
            <color indexed="81"/>
            <rFont val="Tahoma"/>
            <family val="2"/>
          </rPr>
          <t>JLR
Ford      AAA11
GM       9 digits without any blanks
STELLANTIS (exFCA) 5 characters, alphanumeric
STELLANTIS (exPSA)  6 characters, 2 spaces, 2 characters
Renault Group 111111-11
VW
BMW
Iveco Group 
Volvo Group
Geely Group
MERCEDES</t>
        </r>
      </text>
    </comment>
    <comment ref="B36" authorId="1" shapeId="0" xr:uid="{61B22D50-E61D-4370-9095-2BC971040A16}">
      <text>
        <r>
          <rPr>
            <sz val="9"/>
            <color indexed="81"/>
            <rFont val="Tahoma"/>
            <family val="2"/>
          </rPr>
          <t>Company name or name of the support function if different from the certified site</t>
        </r>
      </text>
    </comment>
    <comment ref="G36" authorId="2" shapeId="0" xr:uid="{A6C0E289-E538-4378-8FCC-BB14C2EAB1C5}">
      <text>
        <r>
          <rPr>
            <sz val="9"/>
            <color indexed="81"/>
            <rFont val="Tahoma"/>
            <family val="2"/>
          </rPr>
          <t>The drop-down menu contains the list of support functions</t>
        </r>
        <r>
          <rPr>
            <b/>
            <sz val="9"/>
            <color indexed="81"/>
            <rFont val="Tahoma"/>
            <family val="2"/>
          </rPr>
          <t xml:space="preserve"> aprouved by the IATF "Supporting Functions" </t>
        </r>
        <r>
          <rPr>
            <sz val="9"/>
            <color indexed="81"/>
            <rFont val="Tahoma"/>
            <family val="2"/>
          </rPr>
          <t>shall be understood as an on-site or remote facility at which non-production processes occur and that support one or more manufacturing site(s) of the same client.</t>
        </r>
      </text>
    </comment>
    <comment ref="M36" authorId="1" shapeId="0" xr:uid="{326AAC2D-3677-4A76-B8F7-F0D152199B7F}">
      <text>
        <r>
          <rPr>
            <sz val="9"/>
            <color indexed="81"/>
            <rFont val="Tahoma"/>
            <family val="2"/>
          </rPr>
          <t>Is the support function audited? Does it already appear on an IATF or ISO 9001 certificate? If yes, which one? By whom?</t>
        </r>
      </text>
    </comment>
    <comment ref="H70" authorId="0" shapeId="0" xr:uid="{B2B75646-0733-4185-9F55-AD214DFC8F7B}">
      <text>
        <r>
          <rPr>
            <sz val="9"/>
            <color indexed="81"/>
            <rFont val="Tahoma"/>
            <family val="2"/>
          </rPr>
          <t xml:space="preserve">If a client chooses to move some or all manufacturing and/or support activities from an original location to a new location, it is considered a “relocation”.  
Afnor Certification shall conduct an initial audit at the new location when the new location:
a) is not an IATF 16949–certified manufacturing site or part of an existing IATF 16949 certification (i.e., an extended manufacturing site or a standalone remote support location) but will become a manufacturing site or standalone remote support location 
Note : If manufacturing activities are relocated from an IATF-certified manufacturing site to a non-
IATF-certified location, a letter of conformance is not required. 
b) is a standalone remote support location but will become a manufacturing site 
c) is an extended manufacturing site but will become a manufacturing site or a standalone remote support location.
For other scenario of relocation, Afnor Certification shall either conduct a special audit or add additional audit time to the next audit at the new location and/or, where appropriate, at the original location.
Note: Relocation examples under this scenario include, but are not limited to, a manufacturing site, extended manufacturing site, or standalone remote support location relocates into an IATF-certified manufacturing site; a standalone remote support location relocates into another standalone remote support location; an extended manufacturing site relocates into another IATF-certified extended manufacturing site; or a not IATF 16949–certified location becomes an extended manufacturing site due to the relocation.  
</t>
        </r>
      </text>
    </comment>
  </commentList>
</comments>
</file>

<file path=xl/sharedStrings.xml><?xml version="1.0" encoding="utf-8"?>
<sst xmlns="http://schemas.openxmlformats.org/spreadsheetml/2006/main" count="1127" uniqueCount="830">
  <si>
    <t>?</t>
  </si>
  <si>
    <t>E-mail :</t>
  </si>
  <si>
    <t>STRUCTURE</t>
  </si>
  <si>
    <t>CAMPUS</t>
  </si>
  <si>
    <t>Date :</t>
  </si>
  <si>
    <t>Client</t>
  </si>
  <si>
    <t>Site 1</t>
  </si>
  <si>
    <t>Site 2</t>
  </si>
  <si>
    <t>Site 3</t>
  </si>
  <si>
    <t>…</t>
  </si>
  <si>
    <t>Site 4</t>
  </si>
  <si>
    <t>COMPLEXE</t>
  </si>
  <si>
    <t>Site</t>
  </si>
  <si>
    <t>EN 91X0</t>
  </si>
  <si>
    <t>N°</t>
  </si>
  <si>
    <t>Code COFOR-DUN</t>
  </si>
  <si>
    <t>finance</t>
  </si>
  <si>
    <t>ISO 9001</t>
  </si>
  <si>
    <t>Maintenance</t>
  </si>
  <si>
    <t>ISO 14001</t>
  </si>
  <si>
    <t>ISO 45001</t>
  </si>
  <si>
    <t>ISO 50001</t>
  </si>
  <si>
    <t>IATF</t>
  </si>
  <si>
    <t>EN 9100/9110/9120</t>
  </si>
  <si>
    <t>IRIS</t>
  </si>
  <si>
    <t>ISO 19443</t>
  </si>
  <si>
    <t>Système de management intégré</t>
  </si>
  <si>
    <t>Multisite</t>
  </si>
  <si>
    <t>NAF/NACE</t>
  </si>
  <si>
    <t>2x8</t>
  </si>
  <si>
    <t>3x8</t>
  </si>
  <si>
    <t>4x8</t>
  </si>
  <si>
    <t>5x8</t>
  </si>
  <si>
    <t>Siège</t>
  </si>
  <si>
    <t>X</t>
  </si>
  <si>
    <t>Q, E, QE</t>
  </si>
  <si>
    <t>En</t>
  </si>
  <si>
    <t>S, QS, QSE</t>
  </si>
  <si>
    <t>QEn, QEEn. EEn</t>
  </si>
  <si>
    <t>(§6.3) Infrastructures</t>
  </si>
  <si>
    <t>(§7.5.8) Identification</t>
  </si>
  <si>
    <t>1*</t>
  </si>
  <si>
    <t>2*</t>
  </si>
  <si>
    <t>3*</t>
  </si>
  <si>
    <t>4*</t>
  </si>
  <si>
    <t>5*</t>
  </si>
  <si>
    <t>Applicable</t>
  </si>
  <si>
    <t>Dispositifs médicaux non actifs pour désinfection, nettoyage, rinçage</t>
  </si>
  <si>
    <t>QSEEn (Tableau sur lequel effectuer les modifs</t>
  </si>
  <si>
    <t>4. ACTIVITES</t>
  </si>
  <si>
    <t>17a</t>
  </si>
  <si>
    <t>17b</t>
  </si>
  <si>
    <t>17c</t>
  </si>
  <si>
    <t>17d</t>
  </si>
  <si>
    <t>17e</t>
  </si>
  <si>
    <t>18a</t>
  </si>
  <si>
    <t>19a</t>
  </si>
  <si>
    <t>19b</t>
  </si>
  <si>
    <t>19c</t>
  </si>
  <si>
    <t>28a</t>
  </si>
  <si>
    <t>TRANSPORT</t>
  </si>
  <si>
    <t>31a</t>
  </si>
  <si>
    <t>31b</t>
  </si>
  <si>
    <t>31c</t>
  </si>
  <si>
    <t>31e</t>
  </si>
  <si>
    <t>31f</t>
  </si>
  <si>
    <t>35j</t>
  </si>
  <si>
    <t>xyz</t>
  </si>
  <si>
    <t>SPECIFICITES ISO 45001</t>
  </si>
  <si>
    <t>Questions</t>
  </si>
  <si>
    <t>Système de management multisite</t>
  </si>
  <si>
    <t>AUTRE</t>
  </si>
  <si>
    <t>Organisme</t>
  </si>
  <si>
    <t>01 Integration</t>
  </si>
  <si>
    <t>Infrastructure</t>
  </si>
  <si>
    <t>Type d'évaluation</t>
  </si>
  <si>
    <t>Critères</t>
  </si>
  <si>
    <t>NA</t>
  </si>
  <si>
    <t>-</t>
  </si>
  <si>
    <t>Surveillance 1</t>
  </si>
  <si>
    <t>Surveillance 2</t>
  </si>
  <si>
    <t>EN 9100 2018</t>
  </si>
  <si>
    <t>N° USI</t>
  </si>
  <si>
    <t>2. DESCRIPTION DE SON SYSTÈME DE MANAGEMENT, SON CHAMP D'APPLICATION, RESPONSABILITE DE LA CONCEPTION - PRODUIT &amp; PROCEDES</t>
  </si>
  <si>
    <t xml:space="preserve"> </t>
  </si>
  <si>
    <t>INB*</t>
  </si>
  <si>
    <t>ISO 13485</t>
  </si>
  <si>
    <t>EN 9100</t>
  </si>
  <si>
    <t>Please check the standard(s) concerned by your certification project:</t>
  </si>
  <si>
    <t>Other</t>
  </si>
  <si>
    <t>Particularity of your management system:</t>
  </si>
  <si>
    <t>Integrated management system</t>
  </si>
  <si>
    <t>Certification of several sites</t>
  </si>
  <si>
    <t>Desired audit period of the audit :</t>
  </si>
  <si>
    <t>YOUR MANAGEMENT SYSTEM</t>
  </si>
  <si>
    <t>INFORMATION REQUIRED TO DRAW UP YOUR CONTRACT</t>
  </si>
  <si>
    <t xml:space="preserve">Dated : </t>
  </si>
  <si>
    <t>IDENTIFICATION OF THE COMPANY</t>
  </si>
  <si>
    <t>Company name</t>
  </si>
  <si>
    <t>Group membership</t>
  </si>
  <si>
    <t>If yes, name of the group</t>
  </si>
  <si>
    <t>Address</t>
  </si>
  <si>
    <t>Postal code</t>
  </si>
  <si>
    <t>City</t>
  </si>
  <si>
    <t>Country</t>
  </si>
  <si>
    <t>Specify legal status</t>
  </si>
  <si>
    <t>Sector of activity</t>
  </si>
  <si>
    <t>Name, first name of contact person :</t>
  </si>
  <si>
    <t>Function :</t>
  </si>
  <si>
    <t>Telephone :</t>
  </si>
  <si>
    <t>CERTIFICATION INFORMATION</t>
  </si>
  <si>
    <t xml:space="preserve">Describe the products/services provided by your company and to be certified:    </t>
  </si>
  <si>
    <t>Language(s) used for the audit</t>
  </si>
  <si>
    <t>Are any of your activities subcontracted? If so, please describe these subcontracted activities</t>
  </si>
  <si>
    <t>Wording of the activity you wish to have certified (proposed wording) :</t>
  </si>
  <si>
    <t xml:space="preserve">Are products and services design or development activities included in your scope of certification? </t>
  </si>
  <si>
    <t>Is your business subject to seasonal fluctuations in the number of employees or volume of activity, if so please specify:</t>
  </si>
  <si>
    <t>MANAGEMENT SYSTEMS</t>
  </si>
  <si>
    <t>Have you already implemented another Management System?</t>
  </si>
  <si>
    <t>If yes, specify (standard, date of implementation, certification body,...) and attach a copy of the certificate</t>
  </si>
  <si>
    <t>Have you used one or more organisations providing consulting services in the last two years?</t>
  </si>
  <si>
    <t>If yes, please fill in the table below (example: advice)</t>
  </si>
  <si>
    <t>Company</t>
  </si>
  <si>
    <t>Intervener</t>
  </si>
  <si>
    <t>Standard/Object</t>
  </si>
  <si>
    <t>End date of intervention</t>
  </si>
  <si>
    <t>INTEGRATED MANAGEMENT SYSTEM
(To be completed only within the framework of a multi-referential)</t>
  </si>
  <si>
    <t>(An integrated management system is the result of an organization that uses a single management system to manage various organizational aspects in order to meet the requirements of multiple management system standards (e.g., ISO 9001 and ISO 14001))</t>
  </si>
  <si>
    <t>Please approve the different features of your Management System:</t>
  </si>
  <si>
    <t>Yes/No</t>
  </si>
  <si>
    <t>Integrated approach to defining, documenting and piloting management policy and objectives</t>
  </si>
  <si>
    <t>Integrated approach to defining responsibilities (including those of the management representative if applicable)</t>
  </si>
  <si>
    <t>Integrated documentation system (Manual, documents and records)</t>
  </si>
  <si>
    <t>Integrated improvement management</t>
  </si>
  <si>
    <t>Integrated management review</t>
  </si>
  <si>
    <t>Integrated management of internal audits (planing, methods, tools, etc.)</t>
  </si>
  <si>
    <t>Integrated approach to process management (documentation and piloting)</t>
  </si>
  <si>
    <t>Please confirm that the response to the seven criteria above pertains to all the requested standards</t>
  </si>
  <si>
    <t>If not, please specify the integrated standards</t>
  </si>
  <si>
    <t>MULTI-SITE MANAGEMENT SYSTEM - ELIGIBILITY CRITERIA FOR SAMPLING
(To be completed only within the framework of a multi-site)</t>
  </si>
  <si>
    <t>An organization covered by a single management system that includes an identified central function (which is not necessarily the organization's headquarters) where certain processes and activities are planned and controlled, along with several sites (permanent, temporary, or virtual) where all or part of these processes or activities are carried out.</t>
  </si>
  <si>
    <t>Please approve the various features of your Management System</t>
  </si>
  <si>
    <t>The management system is unique and applied to all sites within the scope of certification</t>
  </si>
  <si>
    <t>The planning of the internal audit and the evaluation of the results include all the sites within the scope and are managed centrally</t>
  </si>
  <si>
    <t>The organisation's single management system is subject to a centralized management review, bringing together information from all sites</t>
  </si>
  <si>
    <t>The central function has the organisational authority to define, establish and maintain the single management system</t>
  </si>
  <si>
    <t>The central function is identified. It is part of the organisation (it is not outsourced to an external organisation)</t>
  </si>
  <si>
    <t>The central function ensures that data from each site is collected, analysed and is able to demonstrate its authority and ability to initiate organisational changes where necessary, including</t>
  </si>
  <si>
    <t>management reviews</t>
  </si>
  <si>
    <t>system documentation and system changes</t>
  </si>
  <si>
    <t>complaints</t>
  </si>
  <si>
    <t>evaluation of corrective actions</t>
  </si>
  <si>
    <t>internal audit planning and evaluating the results</t>
  </si>
  <si>
    <t>statutory and regulatory requirements pertaining to applicable standard(s)</t>
  </si>
  <si>
    <t>As part of the ISO 14001 standard, do your sites have to comply with an environmental licence/permit?</t>
  </si>
  <si>
    <t>ISO 14001 SPECIFICITIES</t>
  </si>
  <si>
    <t>Are your activities carried out near any sensitive areas?
Wetlands, Habitats of endangered species, Drinking water catchment areas, Areas protected by environmental legislation, Areas of high ecological value, Areas at natural risk</t>
  </si>
  <si>
    <t>What are the accident statistics for the scope to be certified?</t>
  </si>
  <si>
    <t>number of accidents / number of employees) x 1,000</t>
  </si>
  <si>
    <t>Accident rate</t>
  </si>
  <si>
    <t>Within the OHS scope to be certified, the company is or has recently been the subject of OHS-related legal proceedings (with or without media coverage)</t>
  </si>
  <si>
    <t>Are hazardous substances present in quantities that expose the site(s) to the risk of major industrial accidents, in accordance with applicable national regulations and/or risk assessment documentation?</t>
  </si>
  <si>
    <t>Within the OHS perimeter to be certified, is the company open to the public?</t>
  </si>
  <si>
    <t>Eligibility criteria for sampling</t>
  </si>
  <si>
    <t xml:space="preserve">Please approve the various features of your Energy Management System (EMS). In order to be eligible for sampling, all the criteria below must be met: </t>
  </si>
  <si>
    <t xml:space="preserve">The methods or processes for identifying SEUs are similar for all sites within the certification scope </t>
  </si>
  <si>
    <t>The energy planning process is centralised</t>
  </si>
  <si>
    <t xml:space="preserve">The MSE pilot(s) are able to collect and analyse energy data from all sites within the scope  </t>
  </si>
  <si>
    <t>The consistency of the methods used to define the objectives/targets and to determine the energy performance (IPé, adjustment factors, units, etc.) is ensured centrally</t>
  </si>
  <si>
    <t>ISO 50001 SPECIFICITIES
(To be completed only within the framework of an ISO 50001 multi-site)</t>
  </si>
  <si>
    <t>SCOPE OF CERTIFICATION</t>
  </si>
  <si>
    <t>Number of sites concerned by the certification (including head office) :</t>
  </si>
  <si>
    <t>TOTAL Number of employees :</t>
  </si>
  <si>
    <t>Do your activities included in the scope of the management system to be certified lead you to perform services outside your premises?</t>
  </si>
  <si>
    <t>If yes, number of employees concerned</t>
  </si>
  <si>
    <t>If Yes, please specify the type of location (e.g. construction sites, temporary offices or agencies, customer services, temporary warehouse, etc.) and the activities performed</t>
  </si>
  <si>
    <t>If yes, please specify the number of sites concerned per year?</t>
  </si>
  <si>
    <t>Between 2 and 25</t>
  </si>
  <si>
    <t>Between 26 and 150</t>
  </si>
  <si>
    <t>More than 151</t>
  </si>
  <si>
    <t xml:space="preserve">Definitions to take into account : </t>
  </si>
  <si>
    <t xml:space="preserve">
Similar tasks (1) - People with the same function/position and whose activities/tasks have the same risk level.  Please specify the number of people per activity concerned and the activity performed</t>
  </si>
  <si>
    <t>Repetitive tasks (2) - Persons performing the same simple tasks repeatedly, interchangeable at the workstation. Please specify the number of people per activity concerned and the activity performed</t>
  </si>
  <si>
    <t>Geographical site concerned by the certification</t>
  </si>
  <si>
    <t>Address
(Addresses for sites outside the head office may be provided at a later date)</t>
  </si>
  <si>
    <t>Postcode
(Addresses for sites outside the head office may be provided at a later date)</t>
  </si>
  <si>
    <t>City/Country
(To be provided for the establishment of the estimate)</t>
  </si>
  <si>
    <t>Legal/contractual link or agreement (e.g. head office, central function, subsidiary, franchise...)</t>
  </si>
  <si>
    <t>Main activity</t>
  </si>
  <si>
    <t>Standard(s) concerned per site</t>
  </si>
  <si>
    <t>Type of audit
(Please indicate the type of audit by standard if different - Initial, renewal, surveillance, extension, assessment visit ...)</t>
  </si>
  <si>
    <t>Number of full-time equivalent employees involved in the activities to be certified including apprentices, trainees and temporary staff
(specify the details of the number of employees involved per standard if applicable)</t>
  </si>
  <si>
    <t>Do you carry out activities at night or at weekends?</t>
  </si>
  <si>
    <t>If the production/service is organised in shifts as part of a continuous activity, specify the number of people in : 2x8, 3x8, 4x8, 5x8</t>
  </si>
  <si>
    <t>Other - specify</t>
  </si>
  <si>
    <t>Among the remaining staff: Workforce representing more than 20% of the personnel performing similar tasks (1) - Please specify the function(s)/position(s)</t>
  </si>
  <si>
    <t>Among the remaining staff: Workforce representing more than 20% of personnel performing repetitive tasks (2) - Please specify the function(s)/position(s)</t>
  </si>
  <si>
    <t>Subcontractor workforce subject to your management system that has an impact on the performance of your OHSMS - Please specify the function(s)/position(s) and number of people in : 2x8, 3x8, 4x8, 5x8</t>
  </si>
  <si>
    <t>Number of subcontracted staff subject to your management system that has an impact on the performance of your energy management system - Please specify the function(s)/position(s)</t>
  </si>
  <si>
    <t>Dedicated staff (*) for the Energy system (FTE)</t>
  </si>
  <si>
    <t>Energy sources used
(electricity, gas, oil,...)</t>
  </si>
  <si>
    <t>Significant energy uses</t>
  </si>
  <si>
    <t>Annual consumption in GWh (Energy that arrives at the consumption point and is consumed)</t>
  </si>
  <si>
    <t>Technical management of buildings/Centralized technical management
(yes/no)</t>
  </si>
  <si>
    <t>Are your energy installations delegated to a service provider? (Yes/No)</t>
  </si>
  <si>
    <t>SIRET number for France and company registration for outside France</t>
  </si>
  <si>
    <t>Main site - 1</t>
  </si>
  <si>
    <t>EN 9100 / EN 9110 / EN 9120 CERTIFICATION</t>
  </si>
  <si>
    <t>SINGLE</t>
  </si>
  <si>
    <t>MULTIPLE</t>
  </si>
  <si>
    <t>SEVERAL</t>
  </si>
  <si>
    <t>• An organization that
operates at one site.
• Stand-alone selfsupporting organization, with no value stream dependencies from related companies, operating under the same quality management system.
One address.</t>
  </si>
  <si>
    <t>• An organization having an identified central function and a network of sites at which activities are fully or partially carried out.
• All sites must be doing substantially the same manufacturing and/or value-added process.
• All sites shall have a legal or contractual link with the central office.
• One quality management system with central control, management review, and internal audit.
• Central office can require other sites implement corrective action. 
• Central collection and analysis of data, with the ability to initiate organizational change.
• Complies with IAF MD 1, “Multi-site Organization” definition and eligibility
requirements.
• All quality management system processes at all sites have to be substantially (i.e., &gt;80 %) the same and are operated to the same methods and procedures.
• Some sites may conduct fewer
processes than others. 
• Sampling per IAF MD 1 will only be allowed for EN 9120 certifications, with defined geographic limitations.
• One address per site.</t>
  </si>
  <si>
    <t>• An organization having an identified central function and a decentralized, sequential, linked product realization
process.
• All sites shall have a legal or contractual link with the central office.
• One quality management system with central control, management review, and internal audit.
• Central office can require other sites implement corrective action.
• Central collection and analysis of data, with the ability to initiate organizational change.
• The outputs from one site are an input to another site to realize the final product or service; a single value stream.
• Can be dissimilar processes at different sites or combination of sites that contribute to the same overall product or service.
• More than one product or service may be realized provided they are substantially (i.e., &gt;80 %) the same
(e.g. a family of products) and realized through the same methods and procedures.
• One address per campus.</t>
  </si>
  <si>
    <t>• An organization having an identified central function and a network of sites that do not meet the criteria for a multiple site or campus organization.
• Several sites are listed on the same certificate.
• All sites shall have a legal or contractual link with the central office.
• One quality management system with central control, management review, and internal audit.
• Central office can require other sites implement corrective action.
• Central collection and analysis of data, with the ability to initiate organizational change.
• Processes at each of the sites are not substantially similar (i.e., &lt;80 % similar).
• Processes may be operated to the same or different methods and procedures that are controlled through one common quality management system.
• Sites realize different products or services. 
• One address per site.</t>
  </si>
  <si>
    <t>• An organization having an identified central function and a network of locations that are any combination of multiple sites, campus (can be more
than one campus), or several sites.
• All sites shall have a legal or contractual link with the central office.
• One quality management system with central control, management review, and internal audit. 
• Central office can require other sites implement corrective action. 
• Central collection and analysis of data, with the ability to initiate organizational change.
• Overall structure contains combinations of multiple sites, campus (can be more than one campus), or several sites.
• Requires IAQG OPMT approval of rationale, justification, audit duration
calculations, audit program, and sampling plan (for EN 9120, multiple site, or campus).
• One address per site and campus.</t>
  </si>
  <si>
    <t>1- IDENTIFICATION OF THE CERTIFICATION SCOPE AND SPECIFIC CUSTOMER REQUIREMENTS</t>
  </si>
  <si>
    <t>Description of the activities, products and services carried out by the company:</t>
  </si>
  <si>
    <t>Wording of the activity you wish to certify (wording proposal):</t>
  </si>
  <si>
    <t>For EN 9100/9110/9120: Please specify the wording of the activities of each site involved in the certification:</t>
  </si>
  <si>
    <t>Scope proposal by site</t>
  </si>
  <si>
    <t>% of turnover</t>
  </si>
  <si>
    <t>Reference of the client specification</t>
  </si>
  <si>
    <t>Aerospace, Spatial, Defense Activities</t>
  </si>
  <si>
    <t>2-  IDENTIFICATION OF "CIVIL AVIATION" OR OTHER  APPROVALS (PART 145, 21, JAR, FAA, NADCAP,...).</t>
  </si>
  <si>
    <t>Select</t>
  </si>
  <si>
    <t>Name of the site</t>
  </si>
  <si>
    <t>Special processes identified for each site</t>
  </si>
  <si>
    <t>NADCAP certification or other</t>
  </si>
  <si>
    <t>3- Classified material or export control requirements</t>
  </si>
  <si>
    <t>Is the organization subject to classified documentation requirements or control requirements for</t>
  </si>
  <si>
    <t>ITAR or EAR type exports or requirements for auditors of the "Confidential Defense" type</t>
  </si>
  <si>
    <t>If yes, please confirm:</t>
  </si>
  <si>
    <t>4- Determine the structure of your organization</t>
  </si>
  <si>
    <t>We have to determine the structure of your organization in conformance with the criteria defined in the 
EN 9104-1:2013 standard.</t>
  </si>
  <si>
    <t xml:space="preserve">Please send us the following documentation: </t>
  </si>
  <si>
    <t>- Quality manual</t>
  </si>
  <si>
    <t>- Process map</t>
  </si>
  <si>
    <t>- Product flow chart</t>
  </si>
  <si>
    <t xml:space="preserve">Please fill the following matrix, which identifies which processes are performed at which sites: </t>
  </si>
  <si>
    <t>Process Central Function</t>
  </si>
  <si>
    <t>Processes relating to chapter 8 of EN 91X0
(Ex: sell, design, buy, manufacture, deliver, ...)</t>
  </si>
  <si>
    <t>Process name</t>
  </si>
  <si>
    <t>Help in defining the aeronautical structure</t>
  </si>
  <si>
    <t>DECISION TREE</t>
  </si>
  <si>
    <t>In order to determine the structure, please select the YES/NO choices in the "ANSWER" column</t>
  </si>
  <si>
    <t>CONDITIONS TO BE EVALUATED</t>
  </si>
  <si>
    <t>ANSWER</t>
  </si>
  <si>
    <t>Autonomous organization operating under the same quality management system and on a single site</t>
  </si>
  <si>
    <t>SELECT</t>
  </si>
  <si>
    <t>STRUCTURE VALIDATION</t>
  </si>
  <si>
    <t>The company confirms that the following conditions are met to validate the following structure:</t>
  </si>
  <si>
    <t>STRUCTURE DIAGRAM PROPOSED BY 
AFNOR Certification and approved by the customer</t>
  </si>
  <si>
    <t>Value stream (representing 80% of the activity)</t>
  </si>
  <si>
    <t>Customer order</t>
  </si>
  <si>
    <t>Customer Delivery</t>
  </si>
  <si>
    <t>Name of service processes and preceded implemented</t>
  </si>
  <si>
    <t xml:space="preserve">Name and Job position:   </t>
  </si>
  <si>
    <t>Date and signature :       </t>
  </si>
  <si>
    <t>COMPANY STAMP IS MANDATORY</t>
  </si>
  <si>
    <t>Commercial of the certification body:</t>
  </si>
  <si>
    <t xml:space="preserve"> involved in the completeness of the elements</t>
  </si>
  <si>
    <t>Certification ISO 13485 - Medical Devices
Quality management system – Requirements for regulatory purposes</t>
  </si>
  <si>
    <t>1- CERTIFICATION SCOPE</t>
  </si>
  <si>
    <r>
      <rPr>
        <b/>
        <sz val="10"/>
        <rFont val="Arial"/>
        <family val="2"/>
      </rPr>
      <t>HAS THE QUALITY MANAGEMENT SYSTEM A CURRENT VALID CERTIFICATION ?</t>
    </r>
    <r>
      <rPr>
        <sz val="10"/>
        <rFont val="Arial"/>
        <family val="2"/>
      </rPr>
      <t xml:space="preserve">
If yes, please join the corresponding certificate</t>
    </r>
  </si>
  <si>
    <r>
      <rPr>
        <b/>
        <sz val="10"/>
        <rFont val="Arial"/>
        <family val="2"/>
      </rPr>
      <t>APPLICABLE ISO 13485 REQUIREMENTS TO YOUR COMPANY</t>
    </r>
    <r>
      <rPr>
        <sz val="10"/>
        <rFont val="Arial"/>
        <family val="2"/>
      </rPr>
      <t xml:space="preserve">
(As identified according to §1 of ISO 13485)</t>
    </r>
  </si>
  <si>
    <t>(§6.4) Work environment and contamination control</t>
  </si>
  <si>
    <t>(§7.1) Planning of product realization</t>
  </si>
  <si>
    <t>(§7.2) Customer-related processes</t>
  </si>
  <si>
    <t>(§7.3) Design and development</t>
  </si>
  <si>
    <t>(§7.3.8) Design and development transfer</t>
  </si>
  <si>
    <t>(§7.4) Purchasing</t>
  </si>
  <si>
    <t>(§7.5.1) Control of production and service provision</t>
  </si>
  <si>
    <t>(§7.5.2) Cleaness of product</t>
  </si>
  <si>
    <t>(§7.5.3) Installation activities</t>
  </si>
  <si>
    <t>(§7.5.4) Servicing activities</t>
  </si>
  <si>
    <t>(§7.5.5) Particular requirements for sterile medical devices</t>
  </si>
  <si>
    <t>(§7.5.6) Validation of processes for production and service provision</t>
  </si>
  <si>
    <t>(§7.5.7) Particular requirements for validation of processes for sterilization and sterile barrier systems</t>
  </si>
  <si>
    <t>(§7.5.9) Traceability</t>
  </si>
  <si>
    <t>(§7.5.10) Customer property</t>
  </si>
  <si>
    <t>(§7.5.11) Preservation of product</t>
  </si>
  <si>
    <t>(§7.6) Control of monitoring and measuring equipment</t>
  </si>
  <si>
    <r>
      <rPr>
        <b/>
        <sz val="10"/>
        <rFont val="Arial"/>
        <family val="2"/>
      </rPr>
      <t>WISHED WORDING OF THE ISO 13485 CERTIFICATE</t>
    </r>
    <r>
      <rPr>
        <sz val="10"/>
        <rFont val="Arial"/>
        <family val="2"/>
      </rPr>
      <t xml:space="preserve">
(Warning : the wording of the scope may be rephrased)</t>
    </r>
  </si>
  <si>
    <t>2 - Organizational structure</t>
  </si>
  <si>
    <t>Adresses of the facilities concerned by the ISO 13485 certification</t>
  </si>
  <si>
    <t>Total workforce of the facility</t>
  </si>
  <si>
    <t>Of which workforce ISO 13485</t>
  </si>
  <si>
    <t>Employees number</t>
  </si>
  <si>
    <t>Of which, in employees number</t>
  </si>
  <si>
    <t>Full time</t>
  </si>
  <si>
    <t>Part-time</t>
  </si>
  <si>
    <t>Temporary workers</t>
  </si>
  <si>
    <t>Interns</t>
  </si>
  <si>
    <t>In 2 x 8 team</t>
  </si>
  <si>
    <t>In 3 x 8 team</t>
  </si>
  <si>
    <t>In 3 x 8 team + FSS*</t>
  </si>
  <si>
    <t>Any other type of team : precised</t>
  </si>
  <si>
    <r>
      <rPr>
        <b/>
        <sz val="10"/>
        <color theme="1"/>
        <rFont val="Arial"/>
        <family val="2"/>
      </rPr>
      <t xml:space="preserve">*Warning : </t>
    </r>
    <r>
      <rPr>
        <sz val="10"/>
        <color theme="1"/>
        <rFont val="Arial"/>
        <family val="2"/>
      </rPr>
      <t xml:space="preserve">
o The lines with the numbers from 1 to 5 correspond to the different facilities concerned. Add additional lines if there are more than 5 facilities.
o If the process does not make it possible to distinguish the number of people working in the medical device sector, please indicate the percentage of turnover to apply a ratio.
o FSS : Friday, Saturday, Sunday</t>
    </r>
  </si>
  <si>
    <t>3 - Determination of the organisation's role in relation to the regulation of medical devices</t>
  </si>
  <si>
    <t>Please tick the box(es) corresponding to the role of your organization</t>
  </si>
  <si>
    <r>
      <rPr>
        <b/>
        <sz val="10"/>
        <rFont val="Arial"/>
        <family val="2"/>
      </rPr>
      <t xml:space="preserve">Case n°1 - Regulatory role of manufacturer(1) of medical devices in the legal sense of the term
</t>
    </r>
    <r>
      <rPr>
        <sz val="10"/>
        <rFont val="Arial"/>
        <family val="2"/>
      </rPr>
      <t xml:space="preserve">(1) Manufacturer : a natural or legal person who manufactures or fully refurbishes a device or has a device designed, manufactured or fully refurbished, and markets that device under its name or trade mark (See article 2, definition 30 of regulation (UE) 2017/745). </t>
    </r>
  </si>
  <si>
    <r>
      <rPr>
        <b/>
        <sz val="10"/>
        <rFont val="Arial"/>
        <family val="2"/>
      </rPr>
      <t xml:space="preserve">Case n°2 – Regulatory role of economic operator, distributor(2), authorised representative** and/or importer**
</t>
    </r>
    <r>
      <rPr>
        <sz val="10"/>
        <rFont val="Arial"/>
        <family val="2"/>
      </rPr>
      <t xml:space="preserve">
(2) Authorised representative : any natural or legal person established within the Union who has received and accepted a written mandate from a manufacturer, located outside the Union, to act on the manufacturer's behalf in relation to specified tasks with regard to the latter's obligations under this Regulation  (See article 2, definition 32 of regulation (UE) 2017/745)
(2) Importer : any natural or legal person established within the Union that places a device from a third country on the Union market  (See article 2, definition 33 of regulation (UE) 2017/745)
(2) Distributor : any natural or legal person in the supply chain, other than the manufacturer or the importer, that makes a device available on the market, up until the point of putting into service See article 2, definition 34 of regulation (UE) 2017/745)</t>
    </r>
  </si>
  <si>
    <r>
      <t>Case n°3 - Non-regulatory role</t>
    </r>
    <r>
      <rPr>
        <sz val="10"/>
        <rFont val="Arial"/>
        <family val="2"/>
      </rPr>
      <t xml:space="preserve"> (Organization not meeting the requirements of cases n°1 and n°2)</t>
    </r>
  </si>
  <si>
    <r>
      <rPr>
        <b/>
        <sz val="10"/>
        <rFont val="Arial"/>
        <family val="2"/>
      </rPr>
      <t>N° ISO 13485/G-28</t>
    </r>
    <r>
      <rPr>
        <sz val="10"/>
        <rFont val="Arial"/>
        <family val="2"/>
      </rPr>
      <t xml:space="preserve">
Supplier of raw materials</t>
    </r>
  </si>
  <si>
    <r>
      <rPr>
        <b/>
        <sz val="10"/>
        <rFont val="Arial"/>
        <family val="2"/>
      </rPr>
      <t>N° ISO 13485/G-29</t>
    </r>
    <r>
      <rPr>
        <sz val="10"/>
        <rFont val="Arial"/>
        <family val="2"/>
      </rPr>
      <t xml:space="preserve">
Supplier of components</t>
    </r>
  </si>
  <si>
    <r>
      <rPr>
        <b/>
        <sz val="10"/>
        <rFont val="Arial"/>
        <family val="2"/>
      </rPr>
      <t>N° ISO 13485/G-30</t>
    </r>
    <r>
      <rPr>
        <sz val="10"/>
        <rFont val="Arial"/>
        <family val="2"/>
      </rPr>
      <t xml:space="preserve">
Subassemblies services</t>
    </r>
  </si>
  <si>
    <r>
      <rPr>
        <b/>
        <sz val="10"/>
        <rFont val="Arial"/>
        <family val="2"/>
      </rPr>
      <t>N° ISO 13485/G-31</t>
    </r>
    <r>
      <rPr>
        <sz val="10"/>
        <rFont val="Arial"/>
        <family val="2"/>
      </rPr>
      <t xml:space="preserve">
Calibration services</t>
    </r>
  </si>
  <si>
    <r>
      <rPr>
        <b/>
        <sz val="10"/>
        <rFont val="Arial"/>
        <family val="2"/>
      </rPr>
      <t>N° ISO 13485/G-33</t>
    </r>
    <r>
      <rPr>
        <sz val="10"/>
        <rFont val="Arial"/>
        <family val="2"/>
      </rPr>
      <t xml:space="preserve">
Maintenance services</t>
    </r>
  </si>
  <si>
    <r>
      <rPr>
        <b/>
        <sz val="10"/>
        <rFont val="Arial"/>
        <family val="2"/>
      </rPr>
      <t>N° ISO 13485/G-34</t>
    </r>
    <r>
      <rPr>
        <sz val="10"/>
        <rFont val="Arial"/>
        <family val="2"/>
      </rPr>
      <t xml:space="preserve">
Transportation services</t>
    </r>
  </si>
  <si>
    <r>
      <rPr>
        <b/>
        <sz val="10"/>
        <rFont val="Arial"/>
        <family val="2"/>
      </rPr>
      <t>N° ISO 13485/G-35</t>
    </r>
    <r>
      <rPr>
        <sz val="10"/>
        <rFont val="Arial"/>
        <family val="2"/>
      </rPr>
      <t xml:space="preserve">
Sterilization services</t>
    </r>
  </si>
  <si>
    <r>
      <rPr>
        <b/>
        <sz val="10"/>
        <rFont val="Arial"/>
        <family val="2"/>
      </rPr>
      <t>N° ISO 13485/G-35</t>
    </r>
    <r>
      <rPr>
        <sz val="10"/>
        <rFont val="Arial"/>
        <family val="2"/>
      </rPr>
      <t xml:space="preserve">
Consulting services / Other services</t>
    </r>
  </si>
  <si>
    <t>3.1 - Case n°1 - Regulatory role of manufacturer in the legal sense of the term</t>
  </si>
  <si>
    <t>(A) Please indicate the medical devices covered by the certification in the applicable technical fields</t>
  </si>
  <si>
    <t>(3) Intended purpose : use for which a device is intended according to the data supplied by the manufacturer on the label, in the instructions for use or in promotional or sales materials or statements and as specified by the manufacturer in the clinical evaluation (See article 2, definition 12 of regulation (UE) 2017/745)</t>
  </si>
  <si>
    <t>NON-ACTIVE MEDICAL DEVICES
(Non-exhaustive list – If your DM is not listed, please contact your sales representative)</t>
  </si>
  <si>
    <t>Technical areas</t>
  </si>
  <si>
    <t>Product categories covered by the technical areas</t>
  </si>
  <si>
    <t>Describe the medical devices manufactured by the company, along with their intended use(3)</t>
  </si>
  <si>
    <r>
      <rPr>
        <b/>
        <sz val="10"/>
        <rFont val="Arial"/>
        <family val="2"/>
      </rPr>
      <t>N° ISO 13485/A-01</t>
    </r>
    <r>
      <rPr>
        <sz val="10"/>
        <rFont val="Arial"/>
        <family val="2"/>
      </rPr>
      <t xml:space="preserve">
General non-active, non-implantable medical devices</t>
    </r>
  </si>
  <si>
    <t>Non-active devices for anaesthesia, emergency and intensive care</t>
  </si>
  <si>
    <t>Non-active devics for injection, infusion, transfusion and dialysis</t>
  </si>
  <si>
    <t>Non-active orthopedic and rehabilitation devices</t>
  </si>
  <si>
    <t>Non-active medical devices with measuring function</t>
  </si>
  <si>
    <t>Non-active ophthalmologic devices</t>
  </si>
  <si>
    <t>Non-active instruments</t>
  </si>
  <si>
    <t>Contraceptive medical devices</t>
  </si>
  <si>
    <t>Non-active devices for in vitro fertilisation (IVF) and assisted reproductive technologies (ART)</t>
  </si>
  <si>
    <t>Non-active medical devices for ingestion</t>
  </si>
  <si>
    <r>
      <rPr>
        <b/>
        <sz val="10"/>
        <rFont val="Arial"/>
        <family val="2"/>
      </rPr>
      <t>N° ISO 13485/A-02</t>
    </r>
    <r>
      <rPr>
        <sz val="10"/>
        <rFont val="Arial"/>
        <family val="2"/>
      </rPr>
      <t xml:space="preserve">
Non-active implants</t>
    </r>
  </si>
  <si>
    <t>Non-active cardiovascular implants</t>
  </si>
  <si>
    <t>Non-active orthopedic implants</t>
  </si>
  <si>
    <t>Non-active fonctional implants</t>
  </si>
  <si>
    <t>Non-active soft tissue implants</t>
  </si>
  <si>
    <r>
      <rPr>
        <b/>
        <sz val="10"/>
        <rFont val="Arial"/>
        <family val="2"/>
      </rPr>
      <t>N° ISO 13485/A-03</t>
    </r>
    <r>
      <rPr>
        <sz val="10"/>
        <rFont val="Arial"/>
        <family val="2"/>
      </rPr>
      <t xml:space="preserve">
Devices for wound care</t>
    </r>
  </si>
  <si>
    <t>Bandages and wound dressings</t>
  </si>
  <si>
    <t>Suture material and clamps</t>
  </si>
  <si>
    <t>Other medical devices for wound care</t>
  </si>
  <si>
    <r>
      <rPr>
        <b/>
        <sz val="10"/>
        <rFont val="Arial"/>
        <family val="2"/>
      </rPr>
      <t>N° ISO 13485/A-04</t>
    </r>
    <r>
      <rPr>
        <sz val="10"/>
        <rFont val="Arial"/>
        <family val="2"/>
      </rPr>
      <t xml:space="preserve">
Non-active dental devices and accessories</t>
    </r>
  </si>
  <si>
    <t>Non-active dental devices/equipment and instruments</t>
  </si>
  <si>
    <t>Dental materials</t>
  </si>
  <si>
    <t>Dental implants</t>
  </si>
  <si>
    <t>ACTIVE NON-IMPLANTABLE MEDICAL DEVICES
(Non-exhaustive list – If your DM is not listed, please contact your sales representative)</t>
  </si>
  <si>
    <r>
      <rPr>
        <b/>
        <sz val="10"/>
        <rFont val="Arial"/>
        <family val="2"/>
      </rPr>
      <t>N° ISO 13485/B-06</t>
    </r>
    <r>
      <rPr>
        <sz val="10"/>
        <rFont val="Arial"/>
        <family val="2"/>
      </rPr>
      <t xml:space="preserve">
General active medical devices</t>
    </r>
  </si>
  <si>
    <t>Devices for extra-corporal circulation, infusion and haemopheresis</t>
  </si>
  <si>
    <t>Respiratory devices, devices inclunding hyperbaric chambers for oxygen therapy, inhalation anaesthesia</t>
  </si>
  <si>
    <t>Devices for stimulation or inhibition</t>
  </si>
  <si>
    <t>Active surgical devices</t>
  </si>
  <si>
    <t>Active ophthalmic devices</t>
  </si>
  <si>
    <t>Active dental devices</t>
  </si>
  <si>
    <t>Active devices for disinfection and sterilization</t>
  </si>
  <si>
    <t>Active rehabilitation devices and active prostheses</t>
  </si>
  <si>
    <t>Active devices for patient positioning and transport</t>
  </si>
  <si>
    <t>Active devices for in vitro fertilisation (IVF)and assisted reproductive technologies (ART)</t>
  </si>
  <si>
    <t>Software, including software design for medical devices</t>
  </si>
  <si>
    <t>Medical gas supply systems and parts thereof</t>
  </si>
  <si>
    <r>
      <rPr>
        <b/>
        <sz val="10"/>
        <rFont val="Arial"/>
        <family val="2"/>
      </rPr>
      <t>N° ISO 13485/B-07</t>
    </r>
    <r>
      <rPr>
        <sz val="10"/>
        <rFont val="Arial"/>
        <family val="2"/>
      </rPr>
      <t xml:space="preserve">
Devices for imaging</t>
    </r>
  </si>
  <si>
    <t>Devices utilizing ionizing radiation</t>
  </si>
  <si>
    <t>Devices utilizing non-ionizing radiation</t>
  </si>
  <si>
    <r>
      <rPr>
        <b/>
        <sz val="10"/>
        <rFont val="Arial"/>
        <family val="2"/>
      </rPr>
      <t>N° ISO 13485/B-08</t>
    </r>
    <r>
      <rPr>
        <sz val="10"/>
        <rFont val="Arial"/>
        <family val="2"/>
      </rPr>
      <t xml:space="preserve">
Monitoring devices</t>
    </r>
  </si>
  <si>
    <t>Monitoring devices of non-vital physiological parameters</t>
  </si>
  <si>
    <t>Monitoring devices of vital physiological parameters</t>
  </si>
  <si>
    <r>
      <rPr>
        <b/>
        <sz val="10"/>
        <rFont val="Arial"/>
        <family val="2"/>
      </rPr>
      <t>N° ISO 13485/B-09</t>
    </r>
    <r>
      <rPr>
        <sz val="10"/>
        <rFont val="Arial"/>
        <family val="2"/>
      </rPr>
      <t xml:space="preserve">
Devices for radiation therapy and thermo therapy</t>
    </r>
  </si>
  <si>
    <t>Devices utilising ionizing radiation</t>
  </si>
  <si>
    <t>Devices utilising non-ionizing radiation</t>
  </si>
  <si>
    <t>Devices for hyperthemia / hypothermia</t>
  </si>
  <si>
    <t>Devices for extracorporal shockwave therapy (lithotripsy)</t>
  </si>
  <si>
    <r>
      <t xml:space="preserve">ACTIVE IMPLANTABLE MEDICAL DEVICES
</t>
    </r>
    <r>
      <rPr>
        <b/>
        <i/>
        <sz val="10"/>
        <rFont val="Arial"/>
        <family val="2"/>
      </rPr>
      <t>(Non-exhaustive list – If your DM is not listed, please contact your sales representative)</t>
    </r>
  </si>
  <si>
    <t>Catégories de produits couverts par les domaines techniques</t>
  </si>
  <si>
    <r>
      <rPr>
        <b/>
        <sz val="10"/>
        <rFont val="Arial"/>
        <family val="2"/>
      </rPr>
      <t>N° ISO 13485/C-11</t>
    </r>
    <r>
      <rPr>
        <sz val="10"/>
        <rFont val="Arial"/>
        <family val="2"/>
      </rPr>
      <t xml:space="preserve">
General active implantable medical devices</t>
    </r>
  </si>
  <si>
    <t>Active implantable medical devices for stimulation / inhibition</t>
  </si>
  <si>
    <t>Active implantable medical devices delivering drugs or other substances</t>
  </si>
  <si>
    <t>Active implantable medical devices substituting or replacing organ functions</t>
  </si>
  <si>
    <r>
      <t xml:space="preserve">IN VITRO DIAGNOSTIC MEDICAL DEVICES
</t>
    </r>
    <r>
      <rPr>
        <b/>
        <i/>
        <sz val="10"/>
        <rFont val="Arial"/>
        <family val="2"/>
      </rPr>
      <t>(Non-exhaustive list – If your DM is not listed, please contact your sales representative)</t>
    </r>
  </si>
  <si>
    <r>
      <rPr>
        <b/>
        <sz val="10"/>
        <rFont val="Arial"/>
        <family val="2"/>
      </rPr>
      <t>N° ISO 13485/D-13</t>
    </r>
    <r>
      <rPr>
        <sz val="10"/>
        <rFont val="Arial"/>
        <family val="2"/>
      </rPr>
      <t xml:space="preserve">
Reagents and reagent products, calibrators and control materials for :</t>
    </r>
  </si>
  <si>
    <t>Clinical chemistry</t>
  </si>
  <si>
    <t>Immunochemistry (immunology)</t>
  </si>
  <si>
    <t>Haematology / Haemostasis / Immunohematology</t>
  </si>
  <si>
    <t>Microbiology</t>
  </si>
  <si>
    <t>Infectious immunology</t>
  </si>
  <si>
    <t>Histology / Immunology</t>
  </si>
  <si>
    <t>Genetic testing</t>
  </si>
  <si>
    <r>
      <rPr>
        <b/>
        <sz val="10"/>
        <rFont val="Arial"/>
        <family val="2"/>
      </rPr>
      <t>N° ISO 13485/D-14</t>
    </r>
    <r>
      <rPr>
        <sz val="10"/>
        <rFont val="Arial"/>
        <family val="2"/>
      </rPr>
      <t xml:space="preserve">
In vitro diagnostic instruments and software</t>
    </r>
  </si>
  <si>
    <t>In vitro diagnostic intruments and software</t>
  </si>
  <si>
    <t>(B) Please specify for each medical device covered by the certification its class within the meaning of regulation 2017/745 or regulation 2017/746</t>
  </si>
  <si>
    <t>Medical device</t>
  </si>
  <si>
    <t>Class
If MD - I, Is, Ir, Im, IIa, IIb or III
If IVDRMD - A, B, C or D</t>
  </si>
  <si>
    <t>(C) Sterile state of the medical devices</t>
  </si>
  <si>
    <t>Does your organization sterilize medical devices, have them sterilized by a subcontractor, or are they intended to be sterilized by the end user?</t>
  </si>
  <si>
    <t>If yes, please indicate the method(s) of sterilization used :</t>
  </si>
  <si>
    <t>Sterilization method</t>
  </si>
  <si>
    <t>Please select the box(es), if applicable</t>
  </si>
  <si>
    <r>
      <rPr>
        <b/>
        <sz val="10"/>
        <rFont val="Arial"/>
        <family val="2"/>
      </rPr>
      <t>N° ISO 13485/E-16</t>
    </r>
    <r>
      <rPr>
        <sz val="10"/>
        <rFont val="Arial"/>
        <family val="2"/>
      </rPr>
      <t xml:space="preserve">
Ethylene oxide gas sterilization (EOG)</t>
    </r>
  </si>
  <si>
    <r>
      <rPr>
        <b/>
        <sz val="10"/>
        <rFont val="Arial"/>
        <family val="2"/>
      </rPr>
      <t>N° ISO 13485/E-17</t>
    </r>
    <r>
      <rPr>
        <sz val="10"/>
        <rFont val="Arial"/>
        <family val="2"/>
      </rPr>
      <t xml:space="preserve">
Moist heat</t>
    </r>
  </si>
  <si>
    <r>
      <rPr>
        <b/>
        <sz val="10"/>
        <rFont val="Arial"/>
        <family val="2"/>
      </rPr>
      <t>N° ISO 13485/E-18</t>
    </r>
    <r>
      <rPr>
        <sz val="10"/>
        <rFont val="Arial"/>
        <family val="2"/>
      </rPr>
      <t xml:space="preserve">
Aseptic processing</t>
    </r>
  </si>
  <si>
    <r>
      <rPr>
        <b/>
        <sz val="10"/>
        <rFont val="Arial"/>
        <family val="2"/>
      </rPr>
      <t>N° ISO 13485/E-19</t>
    </r>
    <r>
      <rPr>
        <sz val="10"/>
        <rFont val="Arial"/>
        <family val="2"/>
      </rPr>
      <t xml:space="preserve">
Radiation sterilization (e.g. gamma, x-ray, electron beam)</t>
    </r>
  </si>
  <si>
    <r>
      <rPr>
        <b/>
        <sz val="10"/>
        <rFont val="Arial"/>
        <family val="2"/>
      </rPr>
      <t>N° ISO 13485/E-20</t>
    </r>
    <r>
      <rPr>
        <sz val="10"/>
        <rFont val="Arial"/>
        <family val="2"/>
      </rPr>
      <t xml:space="preserve">
Low temperature steam and formaldehyde sterilisation</t>
    </r>
  </si>
  <si>
    <r>
      <rPr>
        <b/>
        <sz val="10"/>
        <rFont val="Arial"/>
        <family val="2"/>
      </rPr>
      <t>N° ISO 13485/E-36</t>
    </r>
    <r>
      <rPr>
        <sz val="10"/>
        <rFont val="Arial"/>
        <family val="2"/>
      </rPr>
      <t xml:space="preserve">
Thermic sterilization with dry heat</t>
    </r>
  </si>
  <si>
    <r>
      <rPr>
        <b/>
        <sz val="10"/>
        <rFont val="Arial"/>
        <family val="2"/>
      </rPr>
      <t>N° ISO 13485/E-37</t>
    </r>
    <r>
      <rPr>
        <sz val="10"/>
        <rFont val="Arial"/>
        <family val="2"/>
      </rPr>
      <t xml:space="preserve">
Sterilization with hydrogen peroxide</t>
    </r>
  </si>
  <si>
    <t>(D) If applicable, please indicate the use of specific substances/technologies:</t>
  </si>
  <si>
    <t>Substances / technology</t>
  </si>
  <si>
    <r>
      <rPr>
        <b/>
        <sz val="10"/>
        <rFont val="Arial"/>
        <family val="2"/>
      </rPr>
      <t>N° ISO 13485/F-21</t>
    </r>
    <r>
      <rPr>
        <sz val="10"/>
        <rFont val="Arial"/>
        <family val="2"/>
      </rPr>
      <t xml:space="preserve">
Medical devices containing medicinal substances</t>
    </r>
  </si>
  <si>
    <r>
      <rPr>
        <b/>
        <sz val="10"/>
        <rFont val="Arial"/>
        <family val="2"/>
      </rPr>
      <t>N° ISO 13485/F-24</t>
    </r>
    <r>
      <rPr>
        <sz val="10"/>
        <rFont val="Arial"/>
        <family val="2"/>
      </rPr>
      <t xml:space="preserve">
Medical devices using micromechanics</t>
    </r>
  </si>
  <si>
    <t>(E) If applicable, please indicate if the organization uses subcontractors for the manufacture of medical devices</t>
  </si>
  <si>
    <t>Subcontracted activites</t>
  </si>
  <si>
    <t>Activity</t>
  </si>
  <si>
    <t>Name and adress of the subcontractor</t>
  </si>
  <si>
    <t>If certification of the subcontractor, specify</t>
  </si>
  <si>
    <t>Standard and wording of the certificate</t>
  </si>
  <si>
    <t>Certification Body</t>
  </si>
  <si>
    <t>Expire date of the certificate</t>
  </si>
  <si>
    <t>(F) If the manufacturer claims the grace period, please indicate it, as well as the classification of the DM / DMDIV concerned</t>
  </si>
  <si>
    <t>Is the grace period according to article 120 of regulation 2017/745 claimed by the manufacturer?</t>
  </si>
  <si>
    <t>Is the grace period according to article 110 of regulation 2017/746 claimed by the manufacturer?</t>
  </si>
  <si>
    <t>Medical device concerned</t>
  </si>
  <si>
    <t>Device class according to appendix VIII of regulation 2017/745</t>
  </si>
  <si>
    <t>Device class according to appendix VIII of regulation 2017/746</t>
  </si>
  <si>
    <t>3.2 - Case n°2 - Regulatory role of economic operator of distributor, European representative and/or importer within the meaning of regulations 2017/745 and 2017/746</t>
  </si>
  <si>
    <t>Technical area</t>
  </si>
  <si>
    <t>Role of the organization</t>
  </si>
  <si>
    <t>Please select the corresponding role(s)</t>
  </si>
  <si>
    <t>Please indicate the medical device(s) concerned by your activity</t>
  </si>
  <si>
    <r>
      <rPr>
        <b/>
        <sz val="10"/>
        <rFont val="Arial"/>
        <family val="2"/>
      </rPr>
      <t>N° ISO 13485/G-32</t>
    </r>
    <r>
      <rPr>
        <sz val="10"/>
        <rFont val="Arial"/>
        <family val="2"/>
      </rPr>
      <t xml:space="preserve">
Opérateur économique</t>
    </r>
  </si>
  <si>
    <t>Distributor</t>
  </si>
  <si>
    <t>European representative</t>
  </si>
  <si>
    <t>Importer</t>
  </si>
  <si>
    <t>3.3 - Case n°3 - Non-regulatory role</t>
  </si>
  <si>
    <t>(A)   Determination of the activity, estimation of its impact on the medical devices concerned</t>
  </si>
  <si>
    <t>In order to determine whether a product category (4) among 1, 2, 3, 4, 6, 7, 8, 9, 11, 13 and 14 is concerned, the questions in the table below must be answered:</t>
  </si>
  <si>
    <t>If the answer is yes, mention the corresponding product technical area (4)</t>
  </si>
  <si>
    <t>Is the product a nearly finished and assembled medical device(5)? (i.e., it is intended to be used for a medical purpose and only needs packaging and/or labeling)</t>
  </si>
  <si>
    <t>Is the product intended to be a component/part of a medical device?</t>
  </si>
  <si>
    <t>Is the organization contracted to carry out any activities that are regulated by a medical device regulation (e.g. relabeling, remanufacturing of other medical devices)?</t>
  </si>
  <si>
    <t>Is the product supplied sterile?</t>
  </si>
  <si>
    <t>Does the product contain software developed by the client organization or a supplier?</t>
  </si>
  <si>
    <t>Is "Design and Development" in the scope of the ISO 13485 certification (e.g., when public law permits exlusion of design and development which is the case very often for low-risk medical devices)?</t>
  </si>
  <si>
    <t>Is the product (raw materials, parts, components, subassemblies, maintenance, services, or other services) intended to support associated medical devices?</t>
  </si>
  <si>
    <t>(5) A finished medical device is defined as any device or accessory to any medical device that is suitable for use or capable of functioning, whether it is packaged, labeled, or sterilized</t>
  </si>
  <si>
    <t>(B) Sterilization provider</t>
  </si>
  <si>
    <t>Does your organization provide sterilization?</t>
  </si>
  <si>
    <t>If your organization is a sterilization provider, please complete the following table:</t>
  </si>
  <si>
    <t>Part reserved for AFNOR Certification</t>
  </si>
  <si>
    <t>4 - Information retained by AFNOR Certification following the admissibility study of the application</t>
  </si>
  <si>
    <t>Information withheld</t>
  </si>
  <si>
    <t>If applicable, justification of the difference between the information given by the organization and that used by AFNOR Certification</t>
  </si>
  <si>
    <t>Wording of the certification</t>
  </si>
  <si>
    <t>Other (ex : product status, classification of the MD, etc.)</t>
  </si>
  <si>
    <t>Admissibility study carried out on :</t>
  </si>
  <si>
    <t xml:space="preserve">By : </t>
  </si>
  <si>
    <t xml:space="preserve"> IRIS CERTIFICATION ® </t>
  </si>
  <si>
    <t>1- IDENTIFICATION OF CERTIFICATION WORDING</t>
  </si>
  <si>
    <t>History of the IRIS certification</t>
  </si>
  <si>
    <t>Project Management set-up</t>
  </si>
  <si>
    <t xml:space="preserve">Have you ever been IRIS certified ? </t>
  </si>
  <si>
    <t>Select PM</t>
  </si>
  <si>
    <t xml:space="preserve">If yes, please provide us the following data : </t>
  </si>
  <si>
    <t>Engineer to order (A)</t>
  </si>
  <si>
    <t>-       Audit reports of the last 3 years certification cycle</t>
  </si>
  <si>
    <t>Make to order (B) industrialization</t>
  </si>
  <si>
    <t>-       A copy of your IRIS certificate</t>
  </si>
  <si>
    <t>Make to stock (C) with standard product</t>
  </si>
  <si>
    <t>Have you ever put in place a quality management system ?</t>
  </si>
  <si>
    <t>If yes, specify (standard, date de mise en place, certification body,…) and attach a copy of the certificate</t>
  </si>
  <si>
    <t>IRIS certification audit</t>
  </si>
  <si>
    <t>To select</t>
  </si>
  <si>
    <t>Certification body</t>
  </si>
  <si>
    <t>Full</t>
  </si>
  <si>
    <t>Simplified – Micro organization</t>
  </si>
  <si>
    <t xml:space="preserve">Have you used one or more organisations providing consultancy or training services </t>
  </si>
  <si>
    <t>Simplified – Small organization</t>
  </si>
  <si>
    <t>in the last three years concerning IRIS?</t>
  </si>
  <si>
    <t>Simplified – Medium organization</t>
  </si>
  <si>
    <t xml:space="preserve"> If yes, please fill in the table below </t>
  </si>
  <si>
    <t>Name</t>
  </si>
  <si>
    <t>End date</t>
  </si>
  <si>
    <t>Audit specificities:</t>
  </si>
  <si>
    <t>On-site audit</t>
  </si>
  <si>
    <t>Fully remote audit</t>
  </si>
  <si>
    <t>Semi-remote audit</t>
  </si>
  <si>
    <t xml:space="preserve">Are you registered on the IRIS Portal? </t>
  </si>
  <si>
    <t>Transfer audit</t>
  </si>
  <si>
    <t xml:space="preserve">If yes, what is your ID? </t>
  </si>
  <si>
    <t>Change of location (production, design, maintenance),</t>
  </si>
  <si>
    <r>
      <t xml:space="preserve">Desired audit period 
</t>
    </r>
    <r>
      <rPr>
        <i/>
        <sz val="11"/>
        <color theme="1"/>
        <rFont val="Calibri"/>
        <family val="2"/>
        <scheme val="minor"/>
      </rPr>
      <t>Declaration of non-binding information on the actual period during which the audit was carried out</t>
    </r>
  </si>
  <si>
    <t>Change business category,</t>
  </si>
  <si>
    <t>Change certification activity,</t>
  </si>
  <si>
    <t>Change IRIS Certification product scope(s),</t>
  </si>
  <si>
    <t>Réponse</t>
  </si>
  <si>
    <t>Change of main ownership,</t>
  </si>
  <si>
    <t>Total number of employees on site, related to the rail business (including permanent, part time, contract, and temporary employees):</t>
  </si>
  <si>
    <t>The IRIS headcount is &gt; 85 and turnover &gt; 25M€ or the site belongs to a group</t>
  </si>
  <si>
    <t>Upgrading from simplified certification activity.</t>
  </si>
  <si>
    <t>Total number of employees in remote functions, related to the rail business (including permanent, parttime, contract, and temporary employees):</t>
  </si>
  <si>
    <t>Total number of employees in site extensions, related to the rail business (including permanent, parttime, contract, and temporary employees):</t>
  </si>
  <si>
    <t>Change risk analysis</t>
  </si>
  <si>
    <t>Total number of employees only in  Rail business to be considered:</t>
  </si>
  <si>
    <t>Turnover (in Million €):</t>
  </si>
  <si>
    <t>Yes</t>
  </si>
  <si>
    <t>No</t>
  </si>
  <si>
    <t xml:space="preserve">2. DESCRIPTION OF ACTIVITIES </t>
  </si>
  <si>
    <t>What is (are) the railway Certification activity(ies) of the company?</t>
  </si>
  <si>
    <t>Type of audit</t>
  </si>
  <si>
    <t>Project management*</t>
  </si>
  <si>
    <t>2 Mandatory processes</t>
  </si>
  <si>
    <t>Requirements for products &amp; services*</t>
  </si>
  <si>
    <t>Initial</t>
  </si>
  <si>
    <t>Renewal</t>
  </si>
  <si>
    <t>Design &amp; Development for products &amp; services</t>
  </si>
  <si>
    <t>Control of externally provided processes, products and services EPPPS (Ex purchasing)</t>
  </si>
  <si>
    <t>Re-audit</t>
  </si>
  <si>
    <t>Production and service provision (Ex: Manufacturing, maintenance)</t>
  </si>
  <si>
    <t>Audit specificities</t>
  </si>
  <si>
    <t>* Project management and Requirements for products &amp; services are mandatory. You have to select one of the three remaining activities.</t>
  </si>
  <si>
    <t>What is (are) the business categories of the company?</t>
  </si>
  <si>
    <t>On-site</t>
  </si>
  <si>
    <t>Remote</t>
  </si>
  <si>
    <t xml:space="preserve">Rolling stock </t>
  </si>
  <si>
    <t>Distributors</t>
  </si>
  <si>
    <t>Support function(s)</t>
  </si>
  <si>
    <t xml:space="preserve">Signaling </t>
  </si>
  <si>
    <t>Turnkey</t>
  </si>
  <si>
    <t>Testing and tools</t>
  </si>
  <si>
    <t>Remote function</t>
  </si>
  <si>
    <t>Site extension</t>
  </si>
  <si>
    <t>What are the IRIS Certification product scope?</t>
  </si>
  <si>
    <t>Guiding function</t>
  </si>
  <si>
    <t>02 Railway vehicles</t>
  </si>
  <si>
    <t>Location</t>
  </si>
  <si>
    <t>03 Railway network</t>
  </si>
  <si>
    <t xml:space="preserve">04 Electronical </t>
  </si>
  <si>
    <t xml:space="preserve">05 Systems </t>
  </si>
  <si>
    <t>06 Mechanical</t>
  </si>
  <si>
    <t>07 Electrical</t>
  </si>
  <si>
    <t>08 Guidance</t>
  </si>
  <si>
    <t>09 Components</t>
  </si>
  <si>
    <t>NB: Products or services made must be classified in the list of scopes.</t>
  </si>
  <si>
    <t>Performance assessment</t>
  </si>
  <si>
    <t>Product(s)</t>
  </si>
  <si>
    <t>Customer perception</t>
  </si>
  <si>
    <t>CAR/IAR review</t>
  </si>
  <si>
    <t>What is the project management (PM) set-up ?</t>
  </si>
  <si>
    <t xml:space="preserve">3. REMOTE FUNCTION </t>
  </si>
  <si>
    <t>Standards</t>
  </si>
  <si>
    <t>To consider a " remote functions", all the criteria below must be met and/or defined:</t>
  </si>
  <si>
    <t>-  It supports all processes except production.</t>
  </si>
  <si>
    <t>- Certification possible, then for at least three certification activities: requirements management, and two of the three others (project management, design and development or EPPPS).</t>
  </si>
  <si>
    <t>ISO 14001 2015 </t>
  </si>
  <si>
    <t>- RQMS support function level of autonomy to the connected site's RQMS</t>
  </si>
  <si>
    <t>ISO 45001 2018 </t>
  </si>
  <si>
    <t>Description of the remote funtion</t>
  </si>
  <si>
    <t>ISO 50001 2018 </t>
  </si>
  <si>
    <t>Name of the support function</t>
  </si>
  <si>
    <t>Full Address</t>
  </si>
  <si>
    <t>Activity/function</t>
  </si>
  <si>
    <t xml:space="preserve">Supported sites </t>
  </si>
  <si>
    <t>Number of employees</t>
  </si>
  <si>
    <t>full address with the country</t>
  </si>
  <si>
    <t xml:space="preserve">(Ex: sales) </t>
  </si>
  <si>
    <t>Name of the site, full address with the country</t>
  </si>
  <si>
    <t>(# of employees dedicated to this site)</t>
  </si>
  <si>
    <t>Complaint</t>
  </si>
  <si>
    <t xml:space="preserve">4. SITE EXTENSION </t>
  </si>
  <si>
    <t>In order to consider sites as "site extensions", all of the following criteria must be met:</t>
  </si>
  <si>
    <t>- The site extension does not have decision-making authority, autonomy, or independence (ex: quality objectives, KPI targets, definition of processes included in the process map,... ) and depends on the connected certified site (objectives and processes are defined by the main site).</t>
  </si>
  <si>
    <t xml:space="preserve">- It always depends on the RQMS of the main production site. </t>
  </si>
  <si>
    <t>- It can not get an independent IRIS certificate</t>
  </si>
  <si>
    <t>Autonomous RQMS</t>
  </si>
  <si>
    <t>- It has only production and/or maintenance process related to the connected site's RQMS</t>
  </si>
  <si>
    <t>No autonomous RQMS</t>
  </si>
  <si>
    <t>- It is included in the same scope of certification as the connected site's RQMS</t>
  </si>
  <si>
    <t>- The percentage of employees working in production/maintenance activities is higher than 75% of the total number of employees in the site extension</t>
  </si>
  <si>
    <t>None</t>
  </si>
  <si>
    <t>- It is included in the audit plans (certification, surveillance 1 and 2 and renewal) of the evaluation process of the connected site,</t>
  </si>
  <si>
    <t>IATF 16949 and/or EN9100</t>
  </si>
  <si>
    <t>Description of the extension site</t>
  </si>
  <si>
    <t>ISO 9001 + IATF 16949 and/or EN9100</t>
  </si>
  <si>
    <t>(Manufacturing or Maintenance)</t>
  </si>
  <si>
    <t xml:space="preserve">5. GUIDING FUNCTION </t>
  </si>
  <si>
    <t>In order to consider sites as "guiding functions", all of the following criteria must be met:</t>
  </si>
  <si>
    <t>- The operational management system is not autonomous (is dependent to the main site)</t>
  </si>
  <si>
    <t>- Certification possible, then for at least three certification activities: requirements management, and two of the three others.</t>
  </si>
  <si>
    <t xml:space="preserve">These functions are covered by a common RQMS. </t>
  </si>
  <si>
    <t>This specific set-up applies only when there are more than two locations and is fixed as follows:
– is included in the audit landscape (global overview how the functions are connected and auditable),
– is defined by the organization</t>
  </si>
  <si>
    <t>Note: This structure is verified by the lead auditor and validated by IRIS Management Center. Annual audit before the guided sites. Semi-remote audit is recommended</t>
  </si>
  <si>
    <t>Description of the guiding function</t>
  </si>
  <si>
    <t>(Requirements for products and services,  Design and development for products ans services, Project Management, Control of Externally provided process, products ans Services )</t>
  </si>
  <si>
    <t>(number of employees dedicated to this site)</t>
  </si>
  <si>
    <t xml:space="preserve">IATF 16949 CERTIFICATION </t>
  </si>
  <si>
    <t xml:space="preserve">aftersales </t>
  </si>
  <si>
    <t>1- IDENTIFICATION OF THE CERTIFICATION SCOPE AND COFOR-DUNS #</t>
  </si>
  <si>
    <t>calibration</t>
  </si>
  <si>
    <t>History of the IATF certification</t>
  </si>
  <si>
    <t>continuous improvement</t>
  </si>
  <si>
    <t>Have you ever been certified to IATF 16949?   </t>
  </si>
  <si>
    <t>contract review</t>
  </si>
  <si>
    <t>If yes, please provide the following documents:</t>
  </si>
  <si>
    <t>customer service</t>
  </si>
  <si>
    <t>- The audit reports of the last certification cycle of 3 years, containing the non-conformity sheets</t>
  </si>
  <si>
    <t xml:space="preserve">distribution </t>
  </si>
  <si>
    <t>- A copy of your IATF 16949 certificate</t>
  </si>
  <si>
    <t>engineering</t>
  </si>
  <si>
    <t>Would you like to have a corporate audit scheme If yes, refer to §4 to confirm eligibility</t>
  </si>
  <si>
    <t>facilities management</t>
  </si>
  <si>
    <t>Wording of the certification scope proposed:</t>
  </si>
  <si>
    <t>Wording of the certification scope proposed</t>
  </si>
  <si>
    <t>IATF OEM member ?</t>
  </si>
  <si>
    <t>human resource</t>
  </si>
  <si>
    <t>Manufacturing site 1</t>
  </si>
  <si>
    <t>information technologies</t>
  </si>
  <si>
    <t>Manufacturing site 2</t>
  </si>
  <si>
    <t>internal audit management</t>
  </si>
  <si>
    <t>Manufacturing site 3</t>
  </si>
  <si>
    <t xml:space="preserve">laboratory </t>
  </si>
  <si>
    <t>logistics</t>
  </si>
  <si>
    <t>Please provide a screen shot of the IATF member manufacturer's portal showing the COFOR/DUNS code</t>
  </si>
  <si>
    <t xml:space="preserve">maintenance </t>
  </si>
  <si>
    <t>management review</t>
  </si>
  <si>
    <t>For each of your OEM IATF member customers/production site, please provide a copy of the most recent performance / scorecard</t>
  </si>
  <si>
    <t>marketing</t>
  </si>
  <si>
    <t>packaging</t>
  </si>
  <si>
    <r>
      <t xml:space="preserve">The company confirms that it has not received any in-house training or quality management system-related consultancy from AFNOR Certification, including its sponsored auditors, any part of the same legal entity, and any related organisation of the Afnor Certification or its auditors, in the twenty-four (24) months before this application.
</t>
    </r>
    <r>
      <rPr>
        <sz val="10"/>
        <rFont val="Arial"/>
        <family val="2"/>
      </rPr>
      <t>If "YES", please mention them in the "application form" sheet</t>
    </r>
  </si>
  <si>
    <t xml:space="preserve">policy making </t>
  </si>
  <si>
    <t>process design</t>
  </si>
  <si>
    <t>product design</t>
  </si>
  <si>
    <t>production equipment development</t>
  </si>
  <si>
    <t>To justify the scope of the QMS, the client provided an overview of its processes, including those outsourced (e.g. mapping, quality manual)</t>
  </si>
  <si>
    <t>purchasing</t>
  </si>
  <si>
    <t>quality system management</t>
  </si>
  <si>
    <t>The defined manufacturing processes and the type(s) of products manufactured by each manufacturing site, including manufacturing operations distributed between sites, have been communicated.</t>
  </si>
  <si>
    <t>R&amp;D</t>
  </si>
  <si>
    <t xml:space="preserve">repair </t>
  </si>
  <si>
    <r>
      <t>Design responsibility:</t>
    </r>
    <r>
      <rPr>
        <sz val="10"/>
        <rFont val="Arial"/>
        <family val="2"/>
      </rPr>
      <t xml:space="preserve"> The client confirms its responsibility for Product design (even if outsourced) and its description in the QMS processes (example Customer nomination letter confirmed design responsiblity, Purchase order which mention that responsibility or a drawing from the customer requesting the certification.</t>
    </r>
  </si>
  <si>
    <t>sales</t>
  </si>
  <si>
    <t>sequencing</t>
  </si>
  <si>
    <r>
      <t xml:space="preserve">Non-Design responsibility: </t>
    </r>
    <r>
      <rPr>
        <sz val="10"/>
        <rFont val="Arial"/>
        <family val="2"/>
      </rPr>
      <t>The client confirms the company is NOT responsible for Product design (even if outsourced). Evidence to be provided example show contracts with existing customers stating the company is not design responsible, purchase order reference, drawing approved by the customer</t>
    </r>
  </si>
  <si>
    <t>servicing</t>
  </si>
  <si>
    <t>strategic planning</t>
  </si>
  <si>
    <t>3. DESIGNATION OF THE SUPPORT FUNCTIONS</t>
  </si>
  <si>
    <t>supplier management</t>
  </si>
  <si>
    <t>testing</t>
  </si>
  <si>
    <t>The company confirms it has 'Supporting function' or "Remote Support location" (RSL).
« Remote Support Location » (RSL) Shall be understood as a client location where one or more support functions reside that provide support from the RSL to the client's manufacturing site. Such support functions may be located at another manufacturing site or at another client location where no automotive manufacturing occurs (« SA-RSL » - Standalone Remote Support Location).</t>
  </si>
  <si>
    <t>training</t>
  </si>
  <si>
    <t xml:space="preserve">warehousing </t>
  </si>
  <si>
    <t>Supporting function name</t>
  </si>
  <si>
    <t>Located at a production site?</t>
  </si>
  <si>
    <t>Full address</t>
  </si>
  <si>
    <t>Activity provided by the support function</t>
  </si>
  <si>
    <t>Head count</t>
  </si>
  <si>
    <t>The list of production site(s) supported by the support function</t>
  </si>
  <si>
    <t>Certification body 
&amp; certificate number</t>
  </si>
  <si>
    <t>Validity the certificate</t>
  </si>
  <si>
    <t>warranty management</t>
  </si>
  <si>
    <t>Ex :Sourcing SA</t>
  </si>
  <si>
    <t>Ex : AFNOR Certification 
IATF XXXXXXX</t>
  </si>
  <si>
    <t>DD/MM/YYYY</t>
  </si>
  <si>
    <t>4. “EXTENDED MANUFACTURING SITE(S)” EMS</t>
  </si>
  <si>
    <t>to be completed only for Single manufacturing site with one or more Extended manufacturing Site(s)</t>
  </si>
  <si>
    <t>Extended Manufacturing site</t>
  </si>
  <si>
    <t>Headcount</t>
  </si>
  <si>
    <r>
      <t xml:space="preserve">In order to be able to consider sites as 'Extended Manufacturing Site(s) EMS', </t>
    </r>
    <r>
      <rPr>
        <b/>
        <u/>
        <sz val="11"/>
        <rFont val="Calibri"/>
        <family val="2"/>
        <scheme val="minor"/>
      </rPr>
      <t>all the criteria</t>
    </r>
    <r>
      <rPr>
        <b/>
        <sz val="11"/>
        <rFont val="Calibri"/>
        <family val="2"/>
        <scheme val="minor"/>
      </rPr>
      <t xml:space="preserve"> below must be met: </t>
    </r>
  </si>
  <si>
    <t xml:space="preserve">-       Shall be a single manufacturing site (also known as the main manufacturing site) whose manufacturing processes expand into one or more other locations (the extended manufacturing site[s]) with different addresses managed together as one manufacturing site that is part of the same legal entity. </t>
  </si>
  <si>
    <t xml:space="preserve">-       An extended manufacturing site (EMS) shall only receive support from or provide support to the main manufacturing site. </t>
  </si>
  <si>
    <t xml:space="preserve">-      An EMS shall be located within ten (10) miles (sixteen [16] kilometers) and no more than sixty (60) minutes of driving distance from the main manufacturing site. </t>
  </si>
  <si>
    <t xml:space="preserve">-       The main site and EMS shall operate under a single quality management system (see IATF 16949, 4.4.1). </t>
  </si>
  <si>
    <t xml:space="preserve">-       An EMS shall be managed and controlled together, as one manufacturing site, with the main manufacturing site by the main manufacturing site’s management personnel. Therefore, the EMS shall not be controlled and managed autonomously from the main manufacturing site. In this regard, management responsibilities and authorities shall not be delegated to front-line management (see section 10.0) or the non-management personnel located at the EMS. </t>
  </si>
  <si>
    <t xml:space="preserve">-       Management personnel’s active involvement in the control and management of the EMS together with the main manufacturing site shall be demonstrated with evidence. </t>
  </si>
  <si>
    <t xml:space="preserve">-       Management personnel may be located at an EMS, provided these personnel are responsible for controlling and managing their relevant area of responsibility at both the main site and the EMS, not just the EMS.  </t>
  </si>
  <si>
    <t xml:space="preserve">-       An EMS may have dedicated front-line management personnel located there with limited decision-making authority for operational, day-to-day decisions regarding the manufacturing processes for the EMS. </t>
  </si>
  <si>
    <t xml:space="preserve">-       An EMS may have non-management personnel (e.g., production schedulers, manufacturing engineers, facilities maintenance, etc.) located onsite who support the EMS and/or the main manufacturing site, but no other manufacturing site.  </t>
  </si>
  <si>
    <t>5. “CORPORATE SCHEME" FOR MULTIPLE SITE ONLY</t>
  </si>
  <si>
    <t>The company wishes a corporate scheme and confirms that the following conditions are met</t>
  </si>
  <si>
    <t xml:space="preserve">1/ Shall consist of at least two (2) manufacturing sites, with or without an EMS, which operate under a common quality management system. The common quality management system shall:  
i. be established by processes that are centrally defined, structured, and controlled 
ii. be monitored with a common set of process measurements 
iii. be implemented in substantially the same manner across all manufacturing sites and standalone remote support locations within the corporate structure being certified to IATF 16949 
iv. have localization of the quality management system documentation and records only at the level of work instructions/procedures 
v. have a centrally managed internal quality management system audit program. 
2) Shall have an identified central location where the quality management system function resides that is responsible for defining, structuring, and controlling the common quality management system. 
Note: The central location is not required to be the “headquarters” of the organization. </t>
  </si>
  <si>
    <t>6. IATF 16949 CERTIFIED SITE MOVES TO A DIFFERENT ADDRESS AND THE NEW LOCATION</t>
  </si>
  <si>
    <t>Are you planning to move your manufacturing site?</t>
  </si>
  <si>
    <t>7. CHANGE IN CERTIFICATION SCOPE (new activity, new remote support fonction, new site) OR SIGNIFICANT CHANGE</t>
  </si>
  <si>
    <t>Do you have significant changes ?</t>
  </si>
  <si>
    <t>If yes, please complete</t>
  </si>
  <si>
    <t xml:space="preserve">The client shall notify Afnor Certification of imminent changes that may affect the capability of the quality management system to continue to fulfill the requirements of the IATF 16949 certification. These include, for example, changes relating to:  
a) legal status 
b) ownership status (e.g., mergers, acquisitions, alliances, joint ventures, etc.) 
c) management structure (e.g., top management, key decision-making staff, etc.) 
d) contact address or location 
e) relocation of the manufacturing process(es) or support activities (see section 5.15) 
f) closure or relocation of a manufacturing site, extended manufacturing site, or a standalone remote support location (see section 5.15) 
g) scope of operations under the quality management system, including any new locations and/or support relationships to be covered in the certification scope 
h) outsourcing of quality management system processes to other organizations 
i) customer dissatisfaction scenarios that require certification body notification as described in IATF OEM customer-specific requirements (e.g., special status conditions, etc.) 
j) a signed contract with another IATF-recognized certification body (see section 7.1). </t>
  </si>
  <si>
    <t>Do you have modification of the scope ?</t>
  </si>
  <si>
    <t>New activity, new remote support function, new site. In case of a new manufacturing site, the site has to demonstrate that 12 month of activities if not, the site is eligible to a letter of conformance</t>
  </si>
  <si>
    <t>Do you request a Letter of conformance ?</t>
  </si>
  <si>
    <t>The purpose of the letter of conformance is to provide confirmation that the client has implemented a quality management system that satisfies the requirements of IATF 16949; however, it is only applicable for a manufacturing site that is not able to achieve IATF 16949 certification because:  
a) the site manufactures non-automotive products, and it can demonstrate that it is on an active bid list for an automotive customer requiring IATF 16949 certification, or 
b) the site manufactures automotive products, but it has not yet accumulated twelve (12) months of automotive-related internal or external performance data.</t>
  </si>
  <si>
    <t>CERTIFICATION ISO 19443
 Quality management system - products and services important to 
nuclear safety (ITNS) suppliers for the nuclear energy sector</t>
  </si>
  <si>
    <t>PREAMBLE</t>
  </si>
  <si>
    <t>DECLARATION OF HONOR</t>
  </si>
  <si>
    <t xml:space="preserve">For suppliers of ITNS* Products and Services </t>
  </si>
  <si>
    <t>For suppliers of non- ITNS* Products and Services applying for initial certificatio</t>
  </si>
  <si>
    <t>Start date of ITNS activities</t>
  </si>
  <si>
    <t>Estimated start date of ITNS activities</t>
  </si>
  <si>
    <t>Interruption period</t>
  </si>
  <si>
    <t>to</t>
  </si>
  <si>
    <t>QMS compliant with ISO 9001</t>
  </si>
  <si>
    <t>Date of resumption of activities</t>
  </si>
  <si>
    <t>QMS compliant with ISO 19443</t>
  </si>
  <si>
    <r>
      <t xml:space="preserve">Attention: </t>
    </r>
    <r>
      <rPr>
        <sz val="11"/>
        <color theme="1"/>
        <rFont val="Calibri"/>
        <family val="2"/>
        <scheme val="minor"/>
      </rPr>
      <t>Any start, interruption, or resumption of activities related to ITNS products and services must be reported straight away to the certification body</t>
    </r>
  </si>
  <si>
    <r>
      <t xml:space="preserve">Attention: </t>
    </r>
    <r>
      <rPr>
        <sz val="11"/>
        <rFont val="Calibri"/>
        <family val="2"/>
        <scheme val="minor"/>
      </rPr>
      <t>The request for initial certification of suppliers of non-ITNS products and services is subject to the prerequisite of QMS compliance with ISO 9001 and ISO 19443</t>
    </r>
  </si>
  <si>
    <t>*ITNS : Important to Nuclear Safety</t>
  </si>
  <si>
    <t xml:space="preserve">The ISO 9001 : 2015 certification can be obtained with the ISO 19443 : 2018 certification. </t>
  </si>
  <si>
    <t xml:space="preserve">In wich case, ISO 9001 certification scope is limited to ISO 19443 certification scope. </t>
  </si>
  <si>
    <t>The "Quote application form" tab allows the collection of information relating to your organisation as well as your application for ISO 9001 certification.</t>
  </si>
  <si>
    <t>Quality management system certification in effect</t>
  </si>
  <si>
    <r>
      <t xml:space="preserve">Certification Body </t>
    </r>
    <r>
      <rPr>
        <sz val="11"/>
        <color theme="1"/>
        <rFont val="Calibri"/>
        <family val="2"/>
        <scheme val="minor"/>
      </rPr>
      <t>(Please attach the certificate(s))</t>
    </r>
  </si>
  <si>
    <t>ISO 9001 certification scope identical to ISO 19443 ?</t>
  </si>
  <si>
    <t xml:space="preserve"> - Specify the site(s) concerned by ITNS activities</t>
  </si>
  <si>
    <t xml:space="preserve">Headquarters : </t>
  </si>
  <si>
    <t>Other sites, excluding customers' sites :</t>
  </si>
  <si>
    <t xml:space="preserve">Other sites, on customer site (year-round) : </t>
  </si>
  <si>
    <t xml:space="preserve">Temporary site(s), on customer site (occasionnaly) : </t>
  </si>
  <si>
    <t xml:space="preserve"> - Specify ITNS activities :</t>
  </si>
  <si>
    <t xml:space="preserve"> - Specify excluded ITNS activities :</t>
  </si>
  <si>
    <t xml:space="preserve"> - Specify eventual exclusions of requirements :</t>
  </si>
  <si>
    <t>In the event of the exclusion of all or part of a chapter of ISO 19443, the reasons for the exclusion must be justified</t>
  </si>
  <si>
    <r>
      <rPr>
        <b/>
        <sz val="11"/>
        <color theme="1"/>
        <rFont val="Calibri"/>
        <family val="2"/>
        <scheme val="minor"/>
      </rPr>
      <t xml:space="preserve">Caution: 
</t>
    </r>
    <r>
      <rPr>
        <sz val="11"/>
        <color theme="1"/>
        <rFont val="Calibri"/>
        <family val="2"/>
        <scheme val="minor"/>
      </rPr>
      <t xml:space="preserve">- if activities are outsourced (including management by another entity in the same group), they may be excluded from the scope of certification. Where applicable, they will be audited under the requirements of §8.4.
- if activities related to §8.3 requirements are carried out at one or more sites, the “Design and development of products and services” requirements cannot be excluded at the site(s) concerned. </t>
    </r>
  </si>
  <si>
    <r>
      <rPr>
        <b/>
        <sz val="11"/>
        <color theme="1"/>
        <rFont val="Calibri"/>
        <family val="2"/>
        <scheme val="minor"/>
      </rPr>
      <t xml:space="preserve">Certification wording </t>
    </r>
    <r>
      <rPr>
        <sz val="11"/>
        <color theme="1"/>
        <rFont val="Calibri"/>
        <family val="2"/>
        <scheme val="minor"/>
      </rPr>
      <t>(Wording susceptible to change.</t>
    </r>
    <r>
      <rPr>
        <b/>
        <sz val="11"/>
        <color theme="1"/>
        <rFont val="Calibri"/>
        <family val="2"/>
        <scheme val="minor"/>
      </rPr>
      <t xml:space="preserve"> </t>
    </r>
    <r>
      <rPr>
        <sz val="10"/>
        <rFont val="Calibri"/>
        <family val="2"/>
        <scheme val="minor"/>
      </rPr>
      <t>The wording of the certificate should refer exclusively to activities in the field of nuclear energy)</t>
    </r>
  </si>
  <si>
    <r>
      <t xml:space="preserve">Desired audit period </t>
    </r>
    <r>
      <rPr>
        <sz val="11"/>
        <color theme="1"/>
        <rFont val="Calibri"/>
        <family val="2"/>
        <scheme val="minor"/>
      </rPr>
      <t>(Declaration with non-binding informative value over the actual period during which the audit is carried out)</t>
    </r>
  </si>
  <si>
    <t>2. ORGANIZATIONAL STRUCTURE</t>
  </si>
  <si>
    <t>Please send us your organisation's most recent organisation chart</t>
  </si>
  <si>
    <t>Sites covered by the ISO 19443 scope
Indicate organization sites only</t>
  </si>
  <si>
    <t>Design and development activities ? *</t>
  </si>
  <si>
    <t>Staff dedicated to ITNS activities (excluding support functions)</t>
  </si>
  <si>
    <t>of which number of employees deployed (year-round) on customer site(s)</t>
  </si>
  <si>
    <t xml:space="preserve">If deployed, customer site(s) concerned </t>
  </si>
  <si>
    <t>Associated support staff (equivalent number
of full time personnel activity)**</t>
  </si>
  <si>
    <t>night or week- end activities ?</t>
  </si>
  <si>
    <t>Note : The columns with numbers from 1 to 5 correspond to the different sites concerned. Please add additional columns if there are more than 5 sites.</t>
  </si>
  <si>
    <t xml:space="preserve">* The requirements of chapter §8.3 are considered not to apply when the activities to be certified do not include any of the parts of the chapter. If activities related to §8.3 requirements are carried out at one or more sites, the “Design and development of products and services” requirements cannot be excluded at the site(s) concerned. </t>
  </si>
  <si>
    <t xml:space="preserve">** If the ISO 19443 scope represents only part of a larger integrated management system, the ratio of support function activities devoted to ITNS activities (e.g.: training management, IT support, purchasing, etc.) must be determined as equivalent number of full time personnel. </t>
  </si>
  <si>
    <t>3. ROLE IN THE IN THE SUPPLY CHAIN OF THE NUCLEAR INDUSTRY SECTOR</t>
  </si>
  <si>
    <t>Are you ?</t>
  </si>
  <si>
    <t>- Principal contractors :</t>
  </si>
  <si>
    <t>Iicensee :</t>
  </si>
  <si>
    <t>- Suppliers of ITNS products :</t>
  </si>
  <si>
    <t>Interventions on licensed nuclear site :</t>
  </si>
  <si>
    <t>- Suppliers of ITNS services :</t>
  </si>
  <si>
    <t xml:space="preserve">Distribution of activities : </t>
  </si>
  <si>
    <t>Site Interventions</t>
  </si>
  <si>
    <t>Intervention Level</t>
  </si>
  <si>
    <t>Frequency</t>
  </si>
  <si>
    <t>Insert as many lines as necessary</t>
  </si>
  <si>
    <t xml:space="preserve">* INB : Interventions on licensed nuclear site  </t>
  </si>
  <si>
    <r>
      <rPr>
        <b/>
        <sz val="11"/>
        <color theme="1"/>
        <rFont val="Calibri"/>
        <family val="2"/>
        <scheme val="minor"/>
      </rPr>
      <t xml:space="preserve">Type of ITNS products or services provided : 
</t>
    </r>
    <r>
      <rPr>
        <sz val="11"/>
        <color theme="1"/>
        <rFont val="Calibri"/>
        <family val="2"/>
        <scheme val="minor"/>
      </rPr>
      <t>Please indicate the name, purpose and a brief description of the products and services and their impact on nuclear safety.</t>
    </r>
  </si>
  <si>
    <r>
      <t xml:space="preserve">If you have outsourced any of the product or service production stages </t>
    </r>
    <r>
      <rPr>
        <b/>
        <sz val="11"/>
        <color theme="1"/>
        <rFont val="Calibri"/>
        <family val="2"/>
        <scheme val="minor"/>
      </rPr>
      <t>relating to ITNS activities</t>
    </r>
    <r>
      <rPr>
        <sz val="11"/>
        <color theme="1"/>
        <rFont val="Calibri"/>
        <family val="2"/>
        <scheme val="minor"/>
      </rPr>
      <t>, please fill in the table below and send us the product brochure (or data sheet) and any relevant certificates.</t>
    </r>
  </si>
  <si>
    <t>Concerned sites</t>
  </si>
  <si>
    <t>Subcontractor company – Adress</t>
  </si>
  <si>
    <t>Subcontracted activities</t>
  </si>
  <si>
    <t>Set up a subcontractor/service site pair per line; if the subcontractor works on 2 sites, create 2 lines.</t>
  </si>
  <si>
    <r>
      <t xml:space="preserve">Please note: 
</t>
    </r>
    <r>
      <rPr>
        <sz val="11"/>
        <color theme="1"/>
        <rFont val="Calibri"/>
        <family val="2"/>
        <scheme val="minor"/>
      </rPr>
      <t xml:space="preserve">- The application of ISO 19443 to organizations carrying out activities on a licensed nuclear site is subject to the prior agreement of the licensee. 
- All activities carried out on sites, including those operated by licensees, must be assessed during the certification cycle. If customer sites are to be included in the certificate (e.g.: work sites on nuclear site), the activities carried out on these sites must be included in the audit program for the certification cycle. 
</t>
    </r>
    <r>
      <rPr>
        <b/>
        <sz val="11"/>
        <color theme="1"/>
        <rFont val="Calibri"/>
        <family val="2"/>
        <scheme val="minor"/>
      </rPr>
      <t xml:space="preserve">- In the event of intervention on licensed nuclear site(s), the following lines must be completed. Details of access arrangements are to be provided for each licensed nuclear site(s) involved, to enable auditors to gain access in compliance with the training, authorization and access requirements for each site. </t>
    </r>
  </si>
  <si>
    <t>3.1 CUSTOMER STANDARDS</t>
  </si>
  <si>
    <t xml:space="preserve">Certification / Qualification based on customer standards </t>
  </si>
  <si>
    <t xml:space="preserve">Customer standards </t>
  </si>
  <si>
    <t>If yes, please specify the standard, the monitoring frequency, the period of validity of the qualification, the date of your last evaluation.</t>
  </si>
  <si>
    <t>Monitoring frequency</t>
  </si>
  <si>
    <t>Period of validity</t>
  </si>
  <si>
    <t>Last evaluation date</t>
  </si>
  <si>
    <t>Insert as many lines as customer standards</t>
  </si>
  <si>
    <t>3.2 ACCESS CONDITIONS</t>
  </si>
  <si>
    <t>licensed nuclear site</t>
  </si>
  <si>
    <t>Ref. Homepage / e-Learning / training courses</t>
  </si>
  <si>
    <t>If e-learning, specify application</t>
  </si>
  <si>
    <t>Otherwise, specify location and organization for Reception / Training</t>
  </si>
  <si>
    <t>Access request reference</t>
  </si>
  <si>
    <t>Contact @ or Application</t>
  </si>
  <si>
    <t>Ref. Audited contract</t>
  </si>
  <si>
    <t>Contact tel &amp; @ for validation</t>
  </si>
  <si>
    <t>3.3 TRAINING AND HABILITATIONS</t>
  </si>
  <si>
    <t>licensed nuclear site(s)</t>
  </si>
  <si>
    <t>Trainings</t>
  </si>
  <si>
    <t>Qualifications</t>
  </si>
  <si>
    <t>Validity</t>
  </si>
  <si>
    <t>Organisms</t>
  </si>
  <si>
    <t>Insert as many lines as sites requiring specific training and qualification</t>
  </si>
  <si>
    <t>Activities / technological sector(s) 
for each site</t>
  </si>
  <si>
    <t>EA* Code</t>
  </si>
  <si>
    <t>Activity (non specific EA)</t>
  </si>
  <si>
    <t>Site 5</t>
  </si>
  <si>
    <t>Sub-contracted ?</t>
  </si>
  <si>
    <t>Commentaries</t>
  </si>
  <si>
    <t>7. Uranium conversion, enrichment and fuel reprocessing
9. Manufacturing of nuclear fuel assemblies</t>
  </si>
  <si>
    <t>Nuclear Fuel</t>
  </si>
  <si>
    <t>ENRICHMENTS AND REPROCESSING OF NUCLEAR MATERIALS</t>
  </si>
  <si>
    <t>Chemicals, chemical products &amp; artificial or synthetic fibres</t>
  </si>
  <si>
    <t>1. Manufacturing of wrought metal works (e.g. foundry, forging)
2. Manufacturing / assembling of mechanical structures, mechanical component, pressure equipment and piping</t>
  </si>
  <si>
    <t>General Metal Working</t>
  </si>
  <si>
    <t>Pressure Vessels</t>
  </si>
  <si>
    <t>Surface &amp; Heat Treatments</t>
  </si>
  <si>
    <t>Boiler-making/pipes/sheet metal / welding</t>
  </si>
  <si>
    <t>Casting / forging / 1st transformation of metals</t>
  </si>
  <si>
    <t>5. HVAC (Heating Ventilation Air-Conditioning)</t>
  </si>
  <si>
    <t>Manufacturing of machinery &amp; Equipment</t>
  </si>
  <si>
    <t>3. Manufacturing of Industrial Machinery (e.g. handling equipment)
4. Manufacturing of electrical equipment
6. Manufacturing of instrumentation devices and systems
reprocessing
8. Manufacturing of control and command systems</t>
  </si>
  <si>
    <t>Electrical and Electro technical Machines &amp; Equipment</t>
  </si>
  <si>
    <t>Manufacturing of office machinery and computers (Hardware)/ telecommunications machinery</t>
  </si>
  <si>
    <t>Medical, Precision, Optical  Instruments and Clocks</t>
  </si>
  <si>
    <t>13. Commissioning</t>
  </si>
  <si>
    <t>Production &amp; distribution of Electricity</t>
  </si>
  <si>
    <t>10. Construction / Civil works
14. Dismantling / decommissioning</t>
  </si>
  <si>
    <t>Construction, Civil Engineering and Public Works</t>
  </si>
  <si>
    <t>Rail Transportation</t>
  </si>
  <si>
    <t>Urban &amp; Road Transportation (passenger transport,, taxis, road freight transports, pipelines)</t>
  </si>
  <si>
    <t>Sea &amp; River Transportation</t>
  </si>
  <si>
    <t>Supporting &amp; auxiliary transport activities/logistics (handling &amp; storage, transportation facilities management ) and organisation of  freight transportation</t>
  </si>
  <si>
    <t>Transportation of Hazardous Materials</t>
  </si>
  <si>
    <t>17. Software development</t>
  </si>
  <si>
    <t>Information technology (IT system consulting, software development, …) Software</t>
  </si>
  <si>
    <t>11. Inspection and testing services (including NDT)
16. Engineering (design) services (also valid for 1 to 15)</t>
  </si>
  <si>
    <t>Research &amp; Development. Architecture &amp; Engineering</t>
  </si>
  <si>
    <t>12. Site services (erection/installation, outage, maintenance)</t>
  </si>
  <si>
    <t>15. Nuclear waste management</t>
  </si>
  <si>
    <t>39b +
11 or 12</t>
  </si>
  <si>
    <t>Collective services (sanitation and road works), waste management (hazardous and non-hazardous waste), incineration, collection, burial)</t>
  </si>
  <si>
    <t>* The classification of activities used to determine the scope of management system certification is based on IAF/EA codes. 
See Annex 1 "List of EA/IAF Codes" CERT CEPE REF 07, https://www.cofrac.fr/</t>
  </si>
  <si>
    <t>ELEMENTS TO BE RETURNED
These elements can be completed after the contract is signed</t>
  </si>
  <si>
    <t xml:space="preserve">Invoicing address (To be completed if different from main site) : </t>
  </si>
  <si>
    <t>Invoicing by purchase order :</t>
  </si>
  <si>
    <t>If yes, do not fill in the Invoice information below</t>
  </si>
  <si>
    <t>Order number :</t>
  </si>
  <si>
    <t>Invoicing via a platform (example: Chorus) :</t>
  </si>
  <si>
    <t xml:space="preserve">SIRET (mandatory) : </t>
  </si>
  <si>
    <t>Intra-community VAT
(mandatory for foreign sites) :</t>
  </si>
  <si>
    <t>Address:</t>
  </si>
  <si>
    <t>Postcode :</t>
  </si>
  <si>
    <t>City :</t>
  </si>
  <si>
    <t>Country :</t>
  </si>
  <si>
    <t xml:space="preserve">Contact email : </t>
  </si>
  <si>
    <t>Job position :</t>
  </si>
  <si>
    <t>E-mail of the invoicing department
(for sending dematerialised invoices) :</t>
  </si>
  <si>
    <t>LIST OF SITES THAT WILL BE MENTIONED ON YOUR CERTIFICATE</t>
  </si>
  <si>
    <t>N°DUNS</t>
  </si>
  <si>
    <t>City/Country</t>
  </si>
  <si>
    <t>Please select the standard to be certified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</si>
</sst>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8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color indexed="20"/>
      <name val="Arial"/>
      <family val="2"/>
    </font>
    <font>
      <sz val="10"/>
      <color indexed="20"/>
      <name val="Arial"/>
      <family val="2"/>
    </font>
    <font>
      <sz val="10"/>
      <name val="Arial"/>
      <family val="2"/>
    </font>
    <font>
      <b/>
      <sz val="10"/>
      <color rgb="FF5A1E50"/>
      <name val="Arial"/>
      <family val="2"/>
    </font>
    <font>
      <b/>
      <sz val="10"/>
      <color theme="0"/>
      <name val="Arial"/>
      <family val="2"/>
    </font>
    <font>
      <sz val="12"/>
      <color indexed="20"/>
      <name val="Arial"/>
      <family val="2"/>
    </font>
    <font>
      <b/>
      <sz val="16"/>
      <color theme="0"/>
      <name val="Arial"/>
      <family val="2"/>
    </font>
    <font>
      <sz val="16"/>
      <color theme="0"/>
      <name val="Arial"/>
      <family val="2"/>
    </font>
    <font>
      <b/>
      <sz val="20"/>
      <color rgb="FF009DAD"/>
      <name val="Arial"/>
      <family val="2"/>
    </font>
    <font>
      <sz val="10"/>
      <color rgb="FF000000"/>
      <name val="Arial"/>
      <family val="2"/>
    </font>
    <font>
      <b/>
      <sz val="10"/>
      <color rgb="FF009DAD"/>
      <name val="Arial"/>
      <family val="2"/>
    </font>
    <font>
      <i/>
      <sz val="10"/>
      <name val="Arial"/>
      <family val="2"/>
    </font>
    <font>
      <i/>
      <sz val="9"/>
      <name val="Arial"/>
      <family val="2"/>
    </font>
    <font>
      <b/>
      <i/>
      <sz val="10"/>
      <name val="Arial"/>
      <family val="2"/>
    </font>
    <font>
      <sz val="9"/>
      <color indexed="81"/>
      <name val="Tahoma"/>
      <family val="2"/>
    </font>
    <font>
      <b/>
      <sz val="9"/>
      <color indexed="81"/>
      <name val="Tahoma"/>
      <family val="2"/>
    </font>
    <font>
      <sz val="9"/>
      <name val="Arial"/>
      <family val="2"/>
    </font>
    <font>
      <b/>
      <sz val="12"/>
      <color theme="0"/>
      <name val="Arial"/>
      <family val="2"/>
    </font>
    <font>
      <b/>
      <sz val="9"/>
      <name val="Arial"/>
      <family val="2"/>
    </font>
    <font>
      <b/>
      <i/>
      <sz val="9"/>
      <name val="Arial"/>
      <family val="2"/>
    </font>
    <font>
      <sz val="10"/>
      <color rgb="FFFF0000"/>
      <name val="Arial"/>
      <family val="2"/>
    </font>
    <font>
      <sz val="10"/>
      <color rgb="FFFF0000"/>
      <name val="Calibri"/>
      <family val="2"/>
      <scheme val="minor"/>
    </font>
    <font>
      <b/>
      <sz val="11"/>
      <color theme="1"/>
      <name val="Calibri"/>
      <family val="2"/>
      <scheme val="minor"/>
    </font>
    <font>
      <sz val="10"/>
      <color theme="1"/>
      <name val="Calibri"/>
      <family val="2"/>
      <scheme val="minor"/>
    </font>
    <font>
      <sz val="10"/>
      <name val="Calibri"/>
      <family val="2"/>
      <scheme val="minor"/>
    </font>
    <font>
      <sz val="11"/>
      <name val="Calibri"/>
      <family val="2"/>
      <scheme val="minor"/>
    </font>
    <font>
      <b/>
      <sz val="11"/>
      <color theme="0"/>
      <name val="Calibri"/>
      <family val="2"/>
      <scheme val="minor"/>
    </font>
    <font>
      <sz val="11"/>
      <color theme="0"/>
      <name val="Calibri"/>
      <family val="2"/>
      <scheme val="minor"/>
    </font>
    <font>
      <sz val="12"/>
      <color rgb="FFEEECE1"/>
      <name val="Tahoma"/>
      <family val="2"/>
    </font>
    <font>
      <b/>
      <sz val="8"/>
      <color rgb="FF00B0F0"/>
      <name val="Tahoma"/>
      <family val="2"/>
    </font>
    <font>
      <sz val="10"/>
      <color theme="0"/>
      <name val="Calibri"/>
      <family val="2"/>
      <scheme val="minor"/>
    </font>
    <font>
      <sz val="10"/>
      <color rgb="FFEEECE1"/>
      <name val="Calibri"/>
      <family val="2"/>
      <scheme val="minor"/>
    </font>
    <font>
      <b/>
      <sz val="10"/>
      <color rgb="FF00B0F0"/>
      <name val="Arial"/>
      <family val="2"/>
    </font>
    <font>
      <sz val="11"/>
      <color rgb="FFFF0000"/>
      <name val="Calibri"/>
      <family val="2"/>
      <scheme val="minor"/>
    </font>
    <font>
      <sz val="10"/>
      <color theme="1"/>
      <name val="Arial"/>
      <family val="2"/>
    </font>
    <font>
      <b/>
      <i/>
      <sz val="10"/>
      <color theme="0"/>
      <name val="Arial"/>
      <family val="2"/>
    </font>
    <font>
      <b/>
      <sz val="10"/>
      <color theme="1"/>
      <name val="Arial"/>
      <family val="2"/>
    </font>
    <font>
      <i/>
      <sz val="10"/>
      <color theme="1"/>
      <name val="Arial"/>
      <family val="2"/>
    </font>
    <font>
      <b/>
      <sz val="11"/>
      <color rgb="FFFFFFFF"/>
      <name val="Calibri"/>
      <family val="2"/>
    </font>
    <font>
      <sz val="10"/>
      <color rgb="FFFFFFFF"/>
      <name val="Calibri"/>
      <family val="2"/>
    </font>
    <font>
      <sz val="10"/>
      <color rgb="FFFFFFFF"/>
      <name val="Arial"/>
      <family val="2"/>
    </font>
    <font>
      <b/>
      <i/>
      <sz val="11"/>
      <color theme="1"/>
      <name val="Calibri"/>
      <family val="2"/>
      <scheme val="minor"/>
    </font>
    <font>
      <b/>
      <sz val="11"/>
      <name val="Calibri"/>
      <family val="2"/>
      <scheme val="minor"/>
    </font>
    <font>
      <sz val="11"/>
      <color rgb="FF000000"/>
      <name val="Calibri"/>
      <family val="2"/>
      <scheme val="minor"/>
    </font>
    <font>
      <i/>
      <sz val="11"/>
      <color rgb="FF000000"/>
      <name val="Calibri"/>
      <family val="2"/>
      <scheme val="minor"/>
    </font>
    <font>
      <sz val="9"/>
      <name val="Calibri"/>
      <family val="2"/>
      <scheme val="minor"/>
    </font>
    <font>
      <b/>
      <sz val="11"/>
      <color theme="0"/>
      <name val="Arial"/>
      <family val="2"/>
    </font>
    <font>
      <sz val="11"/>
      <name val="Arial"/>
      <family val="2"/>
    </font>
    <font>
      <sz val="9"/>
      <color theme="0"/>
      <name val="Calibri"/>
      <family val="2"/>
      <scheme val="minor"/>
    </font>
    <font>
      <sz val="8"/>
      <color theme="0"/>
      <name val="Calibri"/>
      <family val="2"/>
      <scheme val="minor"/>
    </font>
    <font>
      <sz val="8"/>
      <name val="Calibri"/>
      <family val="2"/>
      <scheme val="minor"/>
    </font>
    <font>
      <i/>
      <sz val="8"/>
      <name val="Arial"/>
      <family val="2"/>
    </font>
    <font>
      <i/>
      <sz val="11"/>
      <color theme="1"/>
      <name val="Calibri"/>
      <family val="2"/>
      <scheme val="minor"/>
    </font>
    <font>
      <i/>
      <sz val="11"/>
      <name val="Calibri"/>
      <family val="2"/>
      <scheme val="minor"/>
    </font>
    <font>
      <b/>
      <sz val="9"/>
      <color rgb="FFFF0000"/>
      <name val="Arial"/>
      <family val="2"/>
    </font>
    <font>
      <b/>
      <sz val="9"/>
      <name val="Calibri"/>
      <family val="2"/>
      <scheme val="minor"/>
    </font>
    <font>
      <sz val="10"/>
      <color theme="4"/>
      <name val="Calibri"/>
      <family val="2"/>
      <scheme val="minor"/>
    </font>
    <font>
      <sz val="10"/>
      <color theme="0" tint="-0.14999847407452621"/>
      <name val="Calibri"/>
      <family val="2"/>
      <scheme val="minor"/>
    </font>
    <font>
      <sz val="10"/>
      <color theme="0"/>
      <name val="Arial"/>
      <family val="2"/>
    </font>
    <font>
      <sz val="11"/>
      <color theme="0" tint="-0.14999847407452621"/>
      <name val="Calibri"/>
      <family val="2"/>
      <scheme val="minor"/>
    </font>
    <font>
      <b/>
      <u/>
      <sz val="11"/>
      <color theme="1"/>
      <name val="Calibri"/>
      <family val="2"/>
      <scheme val="minor"/>
    </font>
    <font>
      <sz val="11"/>
      <color rgb="FFFFFFFF"/>
      <name val="Calibri"/>
      <family val="2"/>
      <scheme val="minor"/>
    </font>
    <font>
      <b/>
      <sz val="8"/>
      <color theme="1"/>
      <name val="Calibri"/>
      <family val="2"/>
      <scheme val="minor"/>
    </font>
    <font>
      <b/>
      <sz val="11"/>
      <color rgb="FFFF0000"/>
      <name val="Calibri"/>
      <family val="2"/>
      <scheme val="minor"/>
    </font>
    <font>
      <sz val="8"/>
      <color theme="1"/>
      <name val="Arial"/>
      <family val="2"/>
    </font>
    <font>
      <sz val="9"/>
      <color theme="1"/>
      <name val="Arial"/>
      <family val="2"/>
    </font>
    <font>
      <b/>
      <u/>
      <sz val="11"/>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rgb="FF009DAD"/>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39994506668294322"/>
        <bgColor indexed="64"/>
      </patternFill>
    </fill>
    <fill>
      <patternFill patternType="solid">
        <fgColor theme="7" tint="0.79998168889431442"/>
        <bgColor indexed="64"/>
      </patternFill>
    </fill>
    <fill>
      <patternFill patternType="solid">
        <fgColor rgb="FF92CDDC"/>
        <bgColor indexed="64"/>
      </patternFill>
    </fill>
    <fill>
      <patternFill patternType="solid">
        <fgColor rgb="FFFFFF00"/>
        <bgColor indexed="64"/>
      </patternFill>
    </fill>
    <fill>
      <patternFill patternType="solid">
        <fgColor theme="3" tint="-0.499984740745262"/>
        <bgColor indexed="64"/>
      </patternFill>
    </fill>
    <fill>
      <patternFill patternType="solid">
        <fgColor theme="0" tint="-0.34998626667073579"/>
        <bgColor indexed="64"/>
      </patternFill>
    </fill>
    <fill>
      <patternFill patternType="solid">
        <fgColor theme="6" tint="0.39994506668294322"/>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0" tint="-0.14996795556505021"/>
        <bgColor indexed="64"/>
      </patternFill>
    </fill>
    <fill>
      <patternFill patternType="solid">
        <fgColor theme="8" tint="-0.249977111117893"/>
        <bgColor indexed="64"/>
      </patternFill>
    </fill>
    <fill>
      <patternFill patternType="solid">
        <fgColor rgb="FF215967"/>
        <bgColor indexed="64"/>
      </patternFill>
    </fill>
  </fills>
  <borders count="191">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indexed="9"/>
      </left>
      <right style="thin">
        <color indexed="9"/>
      </right>
      <top/>
      <bottom style="thin">
        <color indexed="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009DAD"/>
      </left>
      <right style="thin">
        <color rgb="FF009DAD"/>
      </right>
      <top style="thin">
        <color rgb="FF009DAD"/>
      </top>
      <bottom style="thin">
        <color rgb="FF009DAD"/>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op>
      <bottom style="thin">
        <color theme="0" tint="-0.499984740745262"/>
      </bottom>
      <diagonal/>
    </border>
    <border>
      <left/>
      <right style="thin">
        <color indexed="9"/>
      </right>
      <top style="thin">
        <color theme="0" tint="-0.499984740745262"/>
      </top>
      <bottom style="thin">
        <color indexed="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left>
      <right style="thin">
        <color theme="0"/>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indexed="9"/>
      </right>
      <top style="thin">
        <color theme="0" tint="-0.499984740745262"/>
      </top>
      <bottom style="thin">
        <color indexed="9"/>
      </bottom>
      <diagonal/>
    </border>
    <border>
      <left style="thin">
        <color indexed="9"/>
      </left>
      <right style="thin">
        <color indexed="9"/>
      </right>
      <top style="thin">
        <color theme="0" tint="-0.499984740745262"/>
      </top>
      <bottom style="thin">
        <color indexed="9"/>
      </bottom>
      <diagonal/>
    </border>
    <border>
      <left style="thin">
        <color indexed="9"/>
      </left>
      <right style="thin">
        <color theme="0" tint="-0.499984740745262"/>
      </right>
      <top style="thin">
        <color theme="0" tint="-0.499984740745262"/>
      </top>
      <bottom style="thin">
        <color indexed="9"/>
      </bottom>
      <diagonal/>
    </border>
    <border>
      <left style="thin">
        <color theme="0" tint="-0.499984740745262"/>
      </left>
      <right/>
      <top style="thin">
        <color theme="0" tint="-0.499984740745262"/>
      </top>
      <bottom style="thin">
        <color theme="0" tint="-0.499984740745262"/>
      </bottom>
      <diagonal/>
    </border>
    <border>
      <left style="thin">
        <color indexed="9"/>
      </left>
      <right style="thin">
        <color indexed="9"/>
      </right>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indexed="9"/>
      </left>
      <right/>
      <top/>
      <bottom style="medium">
        <color theme="0" tint="-0.499984740745262"/>
      </bottom>
      <diagonal/>
    </border>
    <border>
      <left/>
      <right style="thin">
        <color indexed="9"/>
      </right>
      <top/>
      <bottom style="medium">
        <color theme="0" tint="-0.499984740745262"/>
      </bottom>
      <diagonal/>
    </border>
    <border>
      <left style="thin">
        <color indexed="9"/>
      </left>
      <right style="thin">
        <color indexed="9"/>
      </right>
      <top/>
      <bottom style="medium">
        <color theme="0" tint="-0.499984740745262"/>
      </bottom>
      <diagonal/>
    </border>
    <border>
      <left style="medium">
        <color theme="0" tint="-0.499984740745262"/>
      </left>
      <right style="medium">
        <color theme="0" tint="-0.499984740745262"/>
      </right>
      <top style="medium">
        <color theme="0"/>
      </top>
      <bottom style="medium">
        <color theme="0"/>
      </bottom>
      <diagonal/>
    </border>
    <border>
      <left/>
      <right style="thin">
        <color theme="0"/>
      </right>
      <top style="thin">
        <color theme="0"/>
      </top>
      <bottom/>
      <diagonal/>
    </border>
    <border>
      <left/>
      <right style="thin">
        <color indexed="9"/>
      </right>
      <top style="thin">
        <color theme="0"/>
      </top>
      <bottom/>
      <diagonal/>
    </border>
    <border>
      <left style="thin">
        <color indexed="9"/>
      </left>
      <right/>
      <top style="thin">
        <color theme="0"/>
      </top>
      <bottom/>
      <diagonal/>
    </border>
    <border>
      <left style="thin">
        <color rgb="FF009DAD"/>
      </left>
      <right/>
      <top/>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499984740745262"/>
      </top>
      <bottom style="thin">
        <color theme="0" tint="-0.499984740745262"/>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009DAD"/>
      </left>
      <right style="thin">
        <color rgb="FF009DAD"/>
      </right>
      <top/>
      <bottom style="thin">
        <color rgb="FF009DAD"/>
      </bottom>
      <diagonal/>
    </border>
    <border>
      <left style="thin">
        <color indexed="9"/>
      </left>
      <right/>
      <top style="thin">
        <color rgb="FF009DAD"/>
      </top>
      <bottom style="thin">
        <color indexed="9"/>
      </bottom>
      <diagonal/>
    </border>
    <border>
      <left/>
      <right style="thin">
        <color auto="1"/>
      </right>
      <top/>
      <bottom style="thin">
        <color auto="1"/>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auto="1"/>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right style="medium">
        <color rgb="FFFFFFFF"/>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rgb="FFFFFFFF"/>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thin">
        <color rgb="FF009DAD"/>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top style="thin">
        <color indexed="64"/>
      </top>
      <bottom style="medium">
        <color theme="0"/>
      </bottom>
      <diagonal/>
    </border>
    <border>
      <left/>
      <right style="medium">
        <color theme="0"/>
      </right>
      <top/>
      <bottom style="medium">
        <color theme="0"/>
      </bottom>
      <diagonal/>
    </border>
    <border>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medium">
        <color rgb="FFFFFFFF"/>
      </left>
      <right style="thin">
        <color theme="0"/>
      </right>
      <top/>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rgb="FFFF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9"/>
      </left>
      <right/>
      <top/>
      <bottom/>
      <diagonal/>
    </border>
    <border>
      <left/>
      <right/>
      <top/>
      <bottom style="thin">
        <color auto="1"/>
      </bottom>
      <diagonal/>
    </border>
    <border>
      <left style="thin">
        <color indexed="64"/>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theme="0"/>
      </right>
      <top style="thin">
        <color theme="0"/>
      </top>
      <bottom/>
      <diagonal/>
    </border>
    <border>
      <left style="thin">
        <color indexed="64"/>
      </left>
      <right/>
      <top/>
      <bottom/>
      <diagonal/>
    </border>
    <border>
      <left/>
      <right/>
      <top style="thin">
        <color auto="1"/>
      </top>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right/>
      <top style="thin">
        <color indexed="64"/>
      </top>
      <bottom style="medium">
        <color theme="0"/>
      </bottom>
      <diagonal/>
    </border>
    <border>
      <left/>
      <right style="thin">
        <color auto="1"/>
      </right>
      <top/>
      <bottom/>
      <diagonal/>
    </border>
    <border>
      <left/>
      <right/>
      <top/>
      <bottom style="dotted">
        <color indexed="64"/>
      </bottom>
      <diagonal/>
    </border>
    <border>
      <left/>
      <right/>
      <top style="dotted">
        <color indexed="64"/>
      </top>
      <bottom style="dotted">
        <color indexed="64"/>
      </bottom>
      <diagonal/>
    </border>
    <border>
      <left/>
      <right style="thin">
        <color auto="1"/>
      </right>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style="thin">
        <color theme="0" tint="-0.499984740745262"/>
      </bottom>
      <diagonal/>
    </border>
    <border>
      <left/>
      <right/>
      <top style="thin">
        <color indexed="9"/>
      </top>
      <bottom style="thin">
        <color theme="0" tint="-0.499984740745262"/>
      </bottom>
      <diagonal/>
    </border>
    <border>
      <left/>
      <right style="thin">
        <color indexed="9"/>
      </right>
      <top style="thin">
        <color indexed="9"/>
      </top>
      <bottom style="thin">
        <color theme="0" tint="-0.499984740745262"/>
      </bottom>
      <diagonal/>
    </border>
    <border>
      <left style="thin">
        <color indexed="9"/>
      </left>
      <right style="thin">
        <color theme="0" tint="-0.499984740745262"/>
      </right>
      <top style="thin">
        <color indexed="9"/>
      </top>
      <bottom style="thin">
        <color indexed="9"/>
      </bottom>
      <diagonal/>
    </border>
    <border>
      <left style="thin">
        <color theme="0" tint="-0.499984740745262"/>
      </left>
      <right style="thin">
        <color indexed="9"/>
      </right>
      <top style="thin">
        <color indexed="9"/>
      </top>
      <bottom style="thin">
        <color indexed="9"/>
      </bottom>
      <diagonal/>
    </border>
    <border>
      <left style="thin">
        <color theme="0" tint="-0.499984740745262"/>
      </left>
      <right style="thin">
        <color indexed="9"/>
      </right>
      <top style="thin">
        <color indexed="9"/>
      </top>
      <bottom style="thin">
        <color theme="0" tint="-0.499984740745262"/>
      </bottom>
      <diagonal/>
    </border>
    <border>
      <left style="thin">
        <color indexed="9"/>
      </left>
      <right style="thin">
        <color indexed="9"/>
      </right>
      <top style="thin">
        <color indexed="9"/>
      </top>
      <bottom style="thin">
        <color theme="0" tint="-0.499984740745262"/>
      </bottom>
      <diagonal/>
    </border>
    <border>
      <left style="thin">
        <color indexed="9"/>
      </left>
      <right style="thin">
        <color theme="0" tint="-0.499984740745262"/>
      </right>
      <top style="thin">
        <color indexed="9"/>
      </top>
      <bottom style="thin">
        <color theme="0" tint="-0.499984740745262"/>
      </bottom>
      <diagonal/>
    </border>
    <border>
      <left/>
      <right/>
      <top style="thin">
        <color indexed="64"/>
      </top>
      <bottom/>
      <diagonal/>
    </border>
    <border>
      <left/>
      <right style="thin">
        <color auto="1"/>
      </right>
      <top/>
      <bottom/>
      <diagonal/>
    </border>
    <border>
      <left style="thin">
        <color theme="0"/>
      </left>
      <right style="thin">
        <color theme="0"/>
      </right>
      <top style="thin">
        <color indexed="9"/>
      </top>
      <bottom style="thin">
        <color indexed="9"/>
      </bottom>
      <diagonal/>
    </border>
    <border>
      <left/>
      <right/>
      <top style="thin">
        <color indexed="64"/>
      </top>
      <bottom style="thin">
        <color theme="0"/>
      </bottom>
      <diagonal/>
    </border>
    <border>
      <left style="thin">
        <color theme="0"/>
      </left>
      <right/>
      <top style="thin">
        <color theme="0"/>
      </top>
      <bottom/>
      <diagonal/>
    </border>
    <border>
      <left style="thin">
        <color indexed="9"/>
      </left>
      <right style="thin">
        <color indexed="9"/>
      </right>
      <top style="thin">
        <color theme="0"/>
      </top>
      <bottom/>
      <diagonal/>
    </border>
    <border>
      <left/>
      <right style="thin">
        <color theme="0" tint="-0.499984740745262"/>
      </right>
      <top style="thin">
        <color indexed="64"/>
      </top>
      <bottom style="thin">
        <color indexed="64"/>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indexed="64"/>
      </right>
      <top style="thin">
        <color indexed="64"/>
      </top>
      <bottom style="thin">
        <color theme="0"/>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rgb="FFFFFFFF"/>
      </left>
      <right/>
      <top style="thin">
        <color auto="1"/>
      </top>
      <bottom style="thin">
        <color theme="1"/>
      </bottom>
      <diagonal/>
    </border>
    <border>
      <left/>
      <right/>
      <top style="thin">
        <color auto="1"/>
      </top>
      <bottom style="thin">
        <color theme="1"/>
      </bottom>
      <diagonal/>
    </border>
    <border>
      <left/>
      <right style="medium">
        <color rgb="FFFFFFFF"/>
      </right>
      <top style="thin">
        <color auto="1"/>
      </top>
      <bottom style="thin">
        <color theme="1"/>
      </bottom>
      <diagonal/>
    </border>
    <border>
      <left/>
      <right style="medium">
        <color rgb="FFFFFFFF"/>
      </right>
      <top/>
      <bottom style="thin">
        <color auto="1"/>
      </bottom>
      <diagonal/>
    </border>
    <border>
      <left style="medium">
        <color rgb="FFFFFFFF"/>
      </left>
      <right style="medium">
        <color rgb="FFFFFFFF"/>
      </right>
      <top style="thin">
        <color auto="1"/>
      </top>
      <bottom style="thin">
        <color auto="1"/>
      </bottom>
      <diagonal/>
    </border>
    <border>
      <left style="medium">
        <color rgb="FFFFFFFF"/>
      </left>
      <right/>
      <top style="thin">
        <color auto="1"/>
      </top>
      <bottom style="thin">
        <color auto="1"/>
      </bottom>
      <diagonal/>
    </border>
    <border>
      <left/>
      <right/>
      <top style="thin">
        <color auto="1"/>
      </top>
      <bottom style="medium">
        <color rgb="FFFFFFFF"/>
      </bottom>
      <diagonal/>
    </border>
    <border>
      <left/>
      <right style="medium">
        <color rgb="FFFFFFFF"/>
      </right>
      <top style="thin">
        <color auto="1"/>
      </top>
      <bottom style="thin">
        <color auto="1"/>
      </bottom>
      <diagonal/>
    </border>
    <border>
      <left/>
      <right/>
      <top/>
      <bottom style="thin">
        <color rgb="FF009DAD"/>
      </bottom>
      <diagonal/>
    </border>
  </borders>
  <cellStyleXfs count="16">
    <xf numFmtId="0" fontId="0" fillId="0" borderId="0"/>
    <xf numFmtId="0" fontId="17" fillId="0" borderId="0" applyBorder="0"/>
    <xf numFmtId="0" fontId="17"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6" fillId="0" borderId="0"/>
    <xf numFmtId="0" fontId="3" fillId="0" borderId="0"/>
    <xf numFmtId="0" fontId="3" fillId="0" borderId="0"/>
    <xf numFmtId="0" fontId="3" fillId="0" borderId="0"/>
    <xf numFmtId="0" fontId="3" fillId="0" borderId="0"/>
  </cellStyleXfs>
  <cellXfs count="1218">
    <xf numFmtId="0" fontId="0" fillId="0" borderId="0" xfId="0"/>
    <xf numFmtId="0" fontId="17" fillId="0" borderId="0" xfId="1"/>
    <xf numFmtId="0" fontId="0" fillId="0" borderId="2" xfId="0" applyBorder="1"/>
    <xf numFmtId="0" fontId="0" fillId="0" borderId="9" xfId="0" applyBorder="1"/>
    <xf numFmtId="0" fontId="0" fillId="0" borderId="0" xfId="0" applyAlignment="1">
      <alignment horizontal="left" vertical="center"/>
    </xf>
    <xf numFmtId="0" fontId="0" fillId="0" borderId="0" xfId="0" applyFont="1" applyAlignment="1">
      <alignment vertical="top" wrapText="1"/>
    </xf>
    <xf numFmtId="0" fontId="0" fillId="0" borderId="3" xfId="0" applyFont="1" applyBorder="1" applyAlignment="1" applyProtection="1">
      <alignment horizontal="right" vertical="center" wrapText="1"/>
      <protection locked="0"/>
    </xf>
    <xf numFmtId="0" fontId="17" fillId="0" borderId="3" xfId="0" applyFont="1" applyBorder="1" applyAlignment="1" applyProtection="1">
      <alignment vertical="center" wrapText="1"/>
      <protection locked="0"/>
    </xf>
    <xf numFmtId="0" fontId="0" fillId="0" borderId="3" xfId="0" applyBorder="1" applyProtection="1">
      <protection locked="0"/>
    </xf>
    <xf numFmtId="0" fontId="16" fillId="0" borderId="14"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7" fillId="0" borderId="3" xfId="1" applyBorder="1" applyProtection="1">
      <protection locked="0"/>
    </xf>
    <xf numFmtId="0" fontId="16" fillId="0" borderId="0" xfId="0" applyFont="1" applyBorder="1" applyAlignment="1" applyProtection="1">
      <alignment horizontal="center" vertical="center"/>
      <protection locked="0"/>
    </xf>
    <xf numFmtId="0" fontId="28" fillId="0" borderId="3" xfId="0" applyFont="1" applyBorder="1" applyProtection="1">
      <protection locked="0"/>
    </xf>
    <xf numFmtId="0" fontId="17" fillId="0" borderId="0" xfId="1" applyProtection="1">
      <protection locked="0"/>
    </xf>
    <xf numFmtId="0" fontId="0" fillId="0" borderId="0" xfId="0" applyProtection="1">
      <protection locked="0"/>
    </xf>
    <xf numFmtId="0" fontId="18" fillId="0" borderId="2" xfId="0" quotePrefix="1" applyNumberFormat="1" applyFont="1" applyBorder="1" applyAlignment="1" applyProtection="1">
      <alignment vertical="center"/>
      <protection locked="0"/>
    </xf>
    <xf numFmtId="0" fontId="18" fillId="0" borderId="4" xfId="0" quotePrefix="1" applyNumberFormat="1" applyFont="1" applyBorder="1" applyAlignment="1" applyProtection="1">
      <alignment vertical="center"/>
      <protection locked="0"/>
    </xf>
    <xf numFmtId="0" fontId="18" fillId="3" borderId="10" xfId="0" quotePrefix="1" applyNumberFormat="1" applyFont="1" applyFill="1" applyBorder="1" applyAlignment="1" applyProtection="1">
      <alignment vertical="center"/>
      <protection locked="0"/>
    </xf>
    <xf numFmtId="0" fontId="21" fillId="3" borderId="10" xfId="0" quotePrefix="1" applyNumberFormat="1" applyFont="1" applyFill="1" applyBorder="1" applyAlignment="1" applyProtection="1">
      <alignment horizontal="centerContinuous" vertical="center" wrapText="1"/>
      <protection locked="0"/>
    </xf>
    <xf numFmtId="0" fontId="21" fillId="3" borderId="10" xfId="0" quotePrefix="1" applyNumberFormat="1" applyFont="1" applyFill="1" applyBorder="1" applyAlignment="1" applyProtection="1">
      <alignment horizontal="centerContinuous" vertical="center"/>
      <protection locked="0"/>
    </xf>
    <xf numFmtId="0" fontId="21" fillId="3" borderId="10" xfId="1" applyNumberFormat="1" applyFont="1" applyFill="1" applyBorder="1" applyAlignment="1" applyProtection="1">
      <alignment horizontal="centerContinuous" vertical="center"/>
      <protection locked="0"/>
    </xf>
    <xf numFmtId="0" fontId="22" fillId="3" borderId="10" xfId="0" quotePrefix="1" applyFont="1" applyFill="1" applyBorder="1" applyAlignment="1" applyProtection="1">
      <alignment horizontal="centerContinuous" vertical="center"/>
      <protection locked="0"/>
    </xf>
    <xf numFmtId="0" fontId="21" fillId="3" borderId="10" xfId="0" quotePrefix="1" applyFont="1" applyFill="1" applyBorder="1" applyAlignment="1" applyProtection="1">
      <alignment horizontal="centerContinuous" vertical="center"/>
      <protection locked="0"/>
    </xf>
    <xf numFmtId="0" fontId="17" fillId="0" borderId="2" xfId="1" applyBorder="1" applyProtection="1">
      <protection locked="0"/>
    </xf>
    <xf numFmtId="0" fontId="20" fillId="0" borderId="9" xfId="0" applyFont="1" applyBorder="1" applyAlignment="1" applyProtection="1">
      <alignment horizontal="right" vertical="center"/>
      <protection locked="0"/>
    </xf>
    <xf numFmtId="0" fontId="17" fillId="0" borderId="9" xfId="1" applyBorder="1" applyProtection="1">
      <protection locked="0"/>
    </xf>
    <xf numFmtId="0" fontId="20" fillId="0" borderId="8" xfId="0" applyFont="1" applyBorder="1" applyAlignment="1" applyProtection="1">
      <alignment horizontal="right" vertical="center"/>
      <protection locked="0"/>
    </xf>
    <xf numFmtId="0" fontId="17" fillId="0" borderId="8" xfId="1" applyBorder="1" applyProtection="1">
      <protection locked="0"/>
    </xf>
    <xf numFmtId="0" fontId="15" fillId="0" borderId="3" xfId="1" applyFont="1" applyBorder="1" applyAlignment="1" applyProtection="1">
      <alignment vertical="center" textRotation="90"/>
      <protection locked="0"/>
    </xf>
    <xf numFmtId="0" fontId="0" fillId="0" borderId="25" xfId="0" applyFont="1" applyBorder="1" applyAlignment="1" applyProtection="1">
      <alignment horizontal="right" vertical="center" wrapText="1"/>
      <protection locked="0"/>
    </xf>
    <xf numFmtId="0" fontId="17" fillId="0" borderId="25" xfId="0" applyFont="1" applyBorder="1" applyAlignment="1" applyProtection="1">
      <alignment vertical="center" wrapText="1"/>
      <protection locked="0"/>
    </xf>
    <xf numFmtId="0" fontId="0" fillId="0" borderId="25" xfId="0" applyBorder="1" applyProtection="1">
      <protection locked="0"/>
    </xf>
    <xf numFmtId="0" fontId="0" fillId="0" borderId="0" xfId="0" applyFill="1" applyProtection="1">
      <protection locked="0"/>
    </xf>
    <xf numFmtId="0" fontId="14" fillId="0" borderId="8" xfId="1" applyFont="1" applyBorder="1" applyAlignment="1" applyProtection="1">
      <alignment vertical="center"/>
      <protection locked="0"/>
    </xf>
    <xf numFmtId="0" fontId="18" fillId="0" borderId="8" xfId="0" quotePrefix="1" applyNumberFormat="1" applyFont="1" applyBorder="1" applyAlignment="1" applyProtection="1">
      <alignment vertical="center"/>
      <protection locked="0"/>
    </xf>
    <xf numFmtId="0" fontId="18" fillId="0" borderId="8" xfId="1" applyNumberFormat="1" applyFont="1" applyBorder="1" applyAlignment="1" applyProtection="1">
      <alignment horizontal="left"/>
      <protection locked="0"/>
    </xf>
    <xf numFmtId="0" fontId="20" fillId="0" borderId="8" xfId="0" quotePrefix="1" applyFont="1" applyBorder="1" applyAlignment="1" applyProtection="1">
      <alignment horizontal="left" vertical="center"/>
      <protection locked="0"/>
    </xf>
    <xf numFmtId="0" fontId="15" fillId="0" borderId="8" xfId="0" quotePrefix="1" applyFont="1" applyBorder="1" applyAlignment="1" applyProtection="1">
      <protection locked="0"/>
    </xf>
    <xf numFmtId="0" fontId="14" fillId="0" borderId="9" xfId="1" applyFont="1" applyBorder="1" applyAlignment="1" applyProtection="1">
      <alignment vertical="center"/>
      <protection locked="0"/>
    </xf>
    <xf numFmtId="0" fontId="18" fillId="0" borderId="9" xfId="0" quotePrefix="1" applyNumberFormat="1" applyFont="1" applyBorder="1" applyAlignment="1" applyProtection="1">
      <alignment vertical="center"/>
      <protection locked="0"/>
    </xf>
    <xf numFmtId="0" fontId="18" fillId="0" borderId="9" xfId="1" applyNumberFormat="1" applyFont="1" applyBorder="1" applyAlignment="1" applyProtection="1">
      <alignment horizontal="left"/>
      <protection locked="0"/>
    </xf>
    <xf numFmtId="0" fontId="20" fillId="0" borderId="9" xfId="0" quotePrefix="1" applyFont="1" applyBorder="1" applyAlignment="1" applyProtection="1">
      <alignment horizontal="left" vertical="center"/>
      <protection locked="0"/>
    </xf>
    <xf numFmtId="0" fontId="15" fillId="0" borderId="9" xfId="0" quotePrefix="1" applyFont="1" applyBorder="1" applyAlignment="1" applyProtection="1">
      <protection locked="0"/>
    </xf>
    <xf numFmtId="0" fontId="0" fillId="4" borderId="0" xfId="0" applyFill="1"/>
    <xf numFmtId="0" fontId="0" fillId="0" borderId="0" xfId="0" applyFill="1"/>
    <xf numFmtId="0" fontId="0" fillId="0" borderId="2" xfId="0" applyBorder="1" applyAlignment="1">
      <alignment horizontal="centerContinuous"/>
    </xf>
    <xf numFmtId="0" fontId="0" fillId="0" borderId="4" xfId="0" applyBorder="1"/>
    <xf numFmtId="0" fontId="0" fillId="0" borderId="6" xfId="0" applyBorder="1"/>
    <xf numFmtId="0" fontId="0" fillId="0" borderId="33" xfId="0" applyBorder="1"/>
    <xf numFmtId="0" fontId="0" fillId="0" borderId="8" xfId="0" applyBorder="1"/>
    <xf numFmtId="0" fontId="17" fillId="0" borderId="0" xfId="1" applyFill="1"/>
    <xf numFmtId="0" fontId="0" fillId="0" borderId="27" xfId="0" applyBorder="1"/>
    <xf numFmtId="0" fontId="0" fillId="0" borderId="0" xfId="0" applyAlignment="1">
      <alignment vertical="center"/>
    </xf>
    <xf numFmtId="0" fontId="17" fillId="0" borderId="15" xfId="1" applyBorder="1" applyAlignment="1">
      <alignment vertical="center"/>
    </xf>
    <xf numFmtId="0" fontId="0" fillId="5" borderId="0" xfId="0" applyFill="1"/>
    <xf numFmtId="0" fontId="0" fillId="0" borderId="1" xfId="0" applyBorder="1"/>
    <xf numFmtId="0" fontId="0" fillId="0" borderId="1" xfId="0" applyBorder="1" applyAlignment="1"/>
    <xf numFmtId="0" fontId="0" fillId="0" borderId="1" xfId="0" applyFill="1" applyBorder="1" applyAlignment="1"/>
    <xf numFmtId="0" fontId="44" fillId="0" borderId="1" xfId="0" applyFont="1" applyFill="1" applyBorder="1" applyAlignment="1">
      <alignment vertical="center" wrapText="1"/>
    </xf>
    <xf numFmtId="0" fontId="47" fillId="0" borderId="49" xfId="0" applyFont="1" applyFill="1" applyBorder="1" applyAlignment="1">
      <alignment horizontal="center"/>
    </xf>
    <xf numFmtId="0" fontId="0" fillId="5" borderId="0" xfId="0" applyFill="1" applyBorder="1" applyAlignment="1"/>
    <xf numFmtId="0" fontId="47" fillId="0" borderId="1" xfId="0" applyFont="1" applyFill="1" applyBorder="1" applyAlignment="1">
      <alignment horizontal="center"/>
    </xf>
    <xf numFmtId="0" fontId="35" fillId="5" borderId="0" xfId="0" applyFont="1" applyFill="1"/>
    <xf numFmtId="0" fontId="14" fillId="0" borderId="5" xfId="1" applyFont="1" applyBorder="1" applyAlignment="1">
      <alignment horizontal="left" vertical="top" wrapText="1"/>
    </xf>
    <xf numFmtId="0" fontId="0" fillId="0" borderId="2" xfId="0" applyBorder="1" applyAlignment="1">
      <alignment horizontal="center"/>
    </xf>
    <xf numFmtId="0" fontId="0" fillId="0" borderId="15" xfId="0" applyBorder="1"/>
    <xf numFmtId="0" fontId="14" fillId="0" borderId="6" xfId="1" applyFont="1" applyBorder="1" applyAlignment="1">
      <alignment horizontal="left" vertical="top" wrapText="1"/>
    </xf>
    <xf numFmtId="0" fontId="0" fillId="0" borderId="9" xfId="0" applyBorder="1" applyAlignment="1">
      <alignment horizontal="center"/>
    </xf>
    <xf numFmtId="0" fontId="0" fillId="0" borderId="8" xfId="0" applyBorder="1" applyAlignment="1">
      <alignment horizontal="center"/>
    </xf>
    <xf numFmtId="0" fontId="14" fillId="0" borderId="0" xfId="0" applyFont="1" applyAlignment="1">
      <alignment horizontal="center" vertical="center" wrapText="1"/>
    </xf>
    <xf numFmtId="0" fontId="14" fillId="0" borderId="0" xfId="0" applyFont="1" applyAlignment="1">
      <alignment horizontal="center" vertical="center"/>
    </xf>
    <xf numFmtId="0" fontId="0" fillId="0" borderId="0" xfId="0" applyAlignment="1">
      <alignment horizontal="center"/>
    </xf>
    <xf numFmtId="0" fontId="14" fillId="0" borderId="15" xfId="1" applyFont="1" applyBorder="1" applyAlignment="1" applyProtection="1">
      <alignment vertical="center"/>
      <protection locked="0"/>
    </xf>
    <xf numFmtId="0" fontId="20" fillId="0" borderId="15" xfId="0" applyFont="1" applyBorder="1" applyAlignment="1" applyProtection="1">
      <alignment horizontal="right" vertical="center"/>
      <protection locked="0"/>
    </xf>
    <xf numFmtId="0" fontId="18" fillId="0" borderId="15" xfId="0" quotePrefix="1" applyNumberFormat="1" applyFont="1" applyBorder="1" applyAlignment="1" applyProtection="1">
      <alignment vertical="center"/>
      <protection locked="0"/>
    </xf>
    <xf numFmtId="0" fontId="18" fillId="0" borderId="15" xfId="1" applyNumberFormat="1" applyFont="1" applyBorder="1" applyAlignment="1" applyProtection="1">
      <alignment horizontal="left"/>
      <protection locked="0"/>
    </xf>
    <xf numFmtId="0" fontId="20" fillId="0" borderId="15" xfId="0" quotePrefix="1" applyFont="1" applyBorder="1" applyAlignment="1" applyProtection="1">
      <alignment horizontal="left" vertical="center"/>
      <protection locked="0"/>
    </xf>
    <xf numFmtId="0" fontId="15" fillId="0" borderId="15" xfId="0" quotePrefix="1" applyFont="1" applyBorder="1" applyAlignment="1" applyProtection="1">
      <protection locked="0"/>
    </xf>
    <xf numFmtId="0" fontId="23" fillId="0" borderId="37" xfId="1" applyFont="1" applyBorder="1" applyProtection="1">
      <protection locked="0"/>
    </xf>
    <xf numFmtId="0" fontId="0" fillId="0" borderId="0" xfId="0" applyBorder="1" applyProtection="1">
      <protection locked="0"/>
    </xf>
    <xf numFmtId="0" fontId="0" fillId="0" borderId="27" xfId="0" applyBorder="1" applyProtection="1">
      <protection locked="0"/>
    </xf>
    <xf numFmtId="0" fontId="18" fillId="0" borderId="27" xfId="0" quotePrefix="1" applyNumberFormat="1" applyFont="1" applyBorder="1" applyAlignment="1" applyProtection="1">
      <alignment vertical="center"/>
      <protection locked="0"/>
    </xf>
    <xf numFmtId="0" fontId="18" fillId="3" borderId="63" xfId="0" quotePrefix="1" applyNumberFormat="1" applyFont="1" applyFill="1" applyBorder="1" applyAlignment="1" applyProtection="1">
      <alignment vertical="center"/>
      <protection locked="0"/>
    </xf>
    <xf numFmtId="0" fontId="21" fillId="3" borderId="63" xfId="0" quotePrefix="1" applyNumberFormat="1" applyFont="1" applyFill="1" applyBorder="1" applyAlignment="1" applyProtection="1">
      <alignment horizontal="centerContinuous" vertical="center" wrapText="1"/>
      <protection locked="0"/>
    </xf>
    <xf numFmtId="0" fontId="21" fillId="3" borderId="63" xfId="0" quotePrefix="1" applyNumberFormat="1" applyFont="1" applyFill="1" applyBorder="1" applyAlignment="1" applyProtection="1">
      <alignment horizontal="centerContinuous" vertical="center"/>
      <protection locked="0"/>
    </xf>
    <xf numFmtId="0" fontId="21" fillId="3" borderId="63" xfId="1" applyNumberFormat="1" applyFont="1" applyFill="1" applyBorder="1" applyAlignment="1" applyProtection="1">
      <alignment horizontal="centerContinuous" vertical="center"/>
      <protection locked="0"/>
    </xf>
    <xf numFmtId="0" fontId="22" fillId="3" borderId="63" xfId="0" quotePrefix="1" applyFont="1" applyFill="1" applyBorder="1" applyAlignment="1" applyProtection="1">
      <alignment horizontal="centerContinuous" vertical="center"/>
      <protection locked="0"/>
    </xf>
    <xf numFmtId="0" fontId="21" fillId="3" borderId="63" xfId="0" quotePrefix="1" applyFont="1" applyFill="1" applyBorder="1" applyAlignment="1" applyProtection="1">
      <alignment horizontal="centerContinuous" vertical="center"/>
      <protection locked="0"/>
    </xf>
    <xf numFmtId="0" fontId="0" fillId="0" borderId="64" xfId="0" applyBorder="1" applyProtection="1">
      <protection locked="0"/>
    </xf>
    <xf numFmtId="0" fontId="0" fillId="0" borderId="28" xfId="0" applyBorder="1"/>
    <xf numFmtId="0" fontId="14" fillId="0" borderId="0" xfId="1" applyFont="1" applyBorder="1" applyAlignment="1">
      <alignment horizontal="left" vertical="top" wrapText="1"/>
    </xf>
    <xf numFmtId="0" fontId="0" fillId="0" borderId="38" xfId="0" applyBorder="1"/>
    <xf numFmtId="0" fontId="21" fillId="0" borderId="36" xfId="0" quotePrefix="1" applyFont="1" applyFill="1" applyBorder="1" applyAlignment="1" applyProtection="1">
      <alignment horizontal="centerContinuous" vertical="center"/>
      <protection locked="0"/>
    </xf>
    <xf numFmtId="0" fontId="0" fillId="0" borderId="0" xfId="0" applyProtection="1">
      <protection locked="0" hidden="1"/>
    </xf>
    <xf numFmtId="0" fontId="13" fillId="0" borderId="0" xfId="3" applyFill="1" applyProtection="1">
      <protection hidden="1"/>
    </xf>
    <xf numFmtId="0" fontId="40" fillId="4" borderId="0" xfId="3" applyFont="1" applyFill="1" applyProtection="1">
      <protection hidden="1"/>
    </xf>
    <xf numFmtId="0" fontId="42" fillId="0" borderId="0" xfId="3" applyFont="1" applyFill="1" applyProtection="1">
      <protection hidden="1"/>
    </xf>
    <xf numFmtId="0" fontId="0" fillId="0" borderId="1" xfId="0" applyBorder="1" applyAlignment="1">
      <alignment horizontal="center"/>
    </xf>
    <xf numFmtId="0" fontId="40" fillId="0" borderId="0" xfId="3" applyFont="1" applyFill="1" applyProtection="1">
      <protection hidden="1"/>
    </xf>
    <xf numFmtId="0" fontId="0" fillId="0" borderId="56" xfId="0" applyFill="1" applyBorder="1" applyAlignment="1">
      <alignment horizontal="center"/>
    </xf>
    <xf numFmtId="0" fontId="47" fillId="10" borderId="49" xfId="0" applyFont="1" applyFill="1" applyBorder="1" applyAlignment="1">
      <alignment horizontal="center"/>
    </xf>
    <xf numFmtId="0" fontId="0" fillId="10" borderId="1" xfId="0" applyFill="1" applyBorder="1" applyAlignment="1">
      <alignment vertical="center" wrapText="1"/>
    </xf>
    <xf numFmtId="0" fontId="0" fillId="10" borderId="1" xfId="0" applyFill="1" applyBorder="1" applyAlignment="1"/>
    <xf numFmtId="0" fontId="43" fillId="10" borderId="67" xfId="0" applyFont="1" applyFill="1" applyBorder="1" applyAlignment="1">
      <alignment vertical="center" wrapText="1"/>
    </xf>
    <xf numFmtId="0" fontId="43" fillId="10" borderId="68" xfId="0" applyFont="1" applyFill="1" applyBorder="1" applyAlignment="1">
      <alignment vertical="center" wrapText="1"/>
    </xf>
    <xf numFmtId="0" fontId="0" fillId="10" borderId="1" xfId="0" applyFill="1" applyBorder="1"/>
    <xf numFmtId="0" fontId="44" fillId="10" borderId="1" xfId="0" applyFont="1" applyFill="1" applyBorder="1" applyAlignment="1">
      <alignment vertical="center" wrapText="1"/>
    </xf>
    <xf numFmtId="0" fontId="17" fillId="0" borderId="0" xfId="0" applyFont="1" applyBorder="1" applyAlignment="1">
      <alignment vertical="center"/>
    </xf>
    <xf numFmtId="0" fontId="17" fillId="0" borderId="76" xfId="0" applyFont="1" applyBorder="1" applyAlignment="1">
      <alignment vertical="center"/>
    </xf>
    <xf numFmtId="0" fontId="17" fillId="0" borderId="75" xfId="0" applyFont="1" applyBorder="1" applyAlignment="1">
      <alignment vertical="center"/>
    </xf>
    <xf numFmtId="0" fontId="17" fillId="0" borderId="8" xfId="1" applyBorder="1" applyAlignment="1">
      <alignment vertical="center"/>
    </xf>
    <xf numFmtId="0" fontId="14" fillId="0" borderId="15" xfId="0" applyFont="1" applyBorder="1" applyAlignment="1">
      <alignment vertical="center"/>
    </xf>
    <xf numFmtId="0" fontId="20" fillId="0" borderId="15" xfId="0" applyFont="1" applyBorder="1" applyAlignment="1">
      <alignment horizontal="right" vertical="center"/>
    </xf>
    <xf numFmtId="49" fontId="18" fillId="0" borderId="15" xfId="1" applyNumberFormat="1" applyFont="1" applyBorder="1" applyAlignment="1">
      <alignment vertical="center"/>
    </xf>
    <xf numFmtId="0" fontId="17" fillId="0" borderId="15" xfId="1" applyFont="1" applyBorder="1" applyAlignment="1">
      <alignment vertical="center"/>
    </xf>
    <xf numFmtId="0" fontId="20" fillId="0" borderId="15" xfId="0" quotePrefix="1" applyFont="1" applyBorder="1" applyAlignment="1">
      <alignment horizontal="right" vertical="center"/>
    </xf>
    <xf numFmtId="0" fontId="17" fillId="0" borderId="0" xfId="1" applyAlignment="1">
      <alignment vertical="center"/>
    </xf>
    <xf numFmtId="0" fontId="15" fillId="0" borderId="0" xfId="1" applyFont="1" applyBorder="1" applyAlignment="1">
      <alignment vertical="center" textRotation="90"/>
    </xf>
    <xf numFmtId="0" fontId="14" fillId="0" borderId="0" xfId="1" applyFont="1" applyBorder="1" applyAlignment="1">
      <alignment vertical="center"/>
    </xf>
    <xf numFmtId="0" fontId="14" fillId="0" borderId="0" xfId="0" applyFont="1" applyBorder="1" applyAlignment="1">
      <alignment vertical="center"/>
    </xf>
    <xf numFmtId="0" fontId="20" fillId="0" borderId="0" xfId="0" applyFont="1" applyBorder="1" applyAlignment="1">
      <alignment horizontal="right" vertical="center"/>
    </xf>
    <xf numFmtId="49" fontId="18" fillId="0" borderId="0" xfId="1" applyNumberFormat="1" applyFont="1" applyBorder="1" applyAlignment="1">
      <alignment vertical="center"/>
    </xf>
    <xf numFmtId="0" fontId="17" fillId="0" borderId="0" xfId="1" applyBorder="1" applyAlignment="1">
      <alignment vertical="center"/>
    </xf>
    <xf numFmtId="0" fontId="17" fillId="0" borderId="0" xfId="1" applyFont="1" applyBorder="1" applyAlignment="1">
      <alignment vertical="center"/>
    </xf>
    <xf numFmtId="0" fontId="20" fillId="0" borderId="0" xfId="0" quotePrefix="1" applyFont="1" applyBorder="1" applyAlignment="1">
      <alignment horizontal="right" vertical="center"/>
    </xf>
    <xf numFmtId="0" fontId="17" fillId="0" borderId="21" xfId="0" applyFont="1" applyBorder="1" applyProtection="1">
      <protection locked="0"/>
    </xf>
    <xf numFmtId="0" fontId="17" fillId="0" borderId="13" xfId="0" applyFont="1" applyBorder="1" applyProtection="1">
      <protection locked="0"/>
    </xf>
    <xf numFmtId="0" fontId="17" fillId="0" borderId="22" xfId="0" applyFont="1" applyBorder="1" applyProtection="1">
      <protection locked="0"/>
    </xf>
    <xf numFmtId="0" fontId="17" fillId="0" borderId="23" xfId="0" applyFont="1" applyBorder="1" applyProtection="1">
      <protection locked="0"/>
    </xf>
    <xf numFmtId="0" fontId="0" fillId="0" borderId="0" xfId="0" applyBorder="1"/>
    <xf numFmtId="0" fontId="0" fillId="5" borderId="43" xfId="0" applyFont="1" applyFill="1" applyBorder="1" applyAlignment="1"/>
    <xf numFmtId="0" fontId="40" fillId="0" borderId="0" xfId="3" applyFont="1" applyFill="1" applyBorder="1" applyProtection="1">
      <protection hidden="1"/>
    </xf>
    <xf numFmtId="0" fontId="40" fillId="4" borderId="0" xfId="3" applyFont="1" applyFill="1" applyBorder="1" applyProtection="1">
      <protection hidden="1"/>
    </xf>
    <xf numFmtId="0" fontId="17" fillId="0" borderId="11" xfId="0" applyFont="1" applyBorder="1" applyAlignment="1" applyProtection="1">
      <alignment vertical="center" wrapText="1"/>
      <protection locked="0"/>
    </xf>
    <xf numFmtId="0" fontId="0" fillId="0" borderId="0" xfId="0" applyFont="1" applyProtection="1">
      <protection locked="0" hidden="1"/>
    </xf>
    <xf numFmtId="0" fontId="0" fillId="0" borderId="0" xfId="0" applyFont="1" applyFill="1" applyProtection="1">
      <protection locked="0" hidden="1"/>
    </xf>
    <xf numFmtId="0" fontId="39" fillId="0" borderId="1"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0" fillId="10" borderId="109" xfId="0" applyFill="1" applyBorder="1" applyAlignment="1"/>
    <xf numFmtId="0" fontId="39" fillId="10" borderId="106" xfId="0" applyFont="1" applyFill="1" applyBorder="1" applyAlignment="1">
      <alignment horizontal="center" vertical="center" wrapText="1"/>
    </xf>
    <xf numFmtId="0" fontId="39" fillId="0" borderId="56" xfId="0" applyFont="1" applyFill="1" applyBorder="1" applyAlignment="1">
      <alignment vertical="center" wrapText="1"/>
    </xf>
    <xf numFmtId="0" fontId="0" fillId="0" borderId="106" xfId="0" applyFill="1" applyBorder="1"/>
    <xf numFmtId="0" fontId="0" fillId="0" borderId="106" xfId="0" applyFill="1" applyBorder="1" applyAlignment="1"/>
    <xf numFmtId="0" fontId="0" fillId="0" borderId="0" xfId="0" applyAlignment="1"/>
    <xf numFmtId="0" fontId="17" fillId="0" borderId="123" xfId="1" applyBorder="1" applyAlignment="1">
      <alignment vertical="center"/>
    </xf>
    <xf numFmtId="0" fontId="41" fillId="0" borderId="0" xfId="3" applyFont="1" applyFill="1" applyBorder="1" applyAlignment="1" applyProtection="1">
      <protection hidden="1"/>
    </xf>
    <xf numFmtId="0" fontId="41" fillId="0" borderId="0" xfId="3" applyFont="1" applyFill="1" applyBorder="1" applyAlignment="1" applyProtection="1">
      <alignment horizontal="center"/>
      <protection hidden="1"/>
    </xf>
    <xf numFmtId="0" fontId="40" fillId="4" borderId="106" xfId="3" applyFont="1" applyFill="1" applyBorder="1" applyAlignment="1" applyProtection="1">
      <alignment vertical="center" wrapText="1"/>
      <protection locked="0"/>
    </xf>
    <xf numFmtId="0" fontId="40" fillId="4" borderId="106" xfId="3" applyFont="1" applyFill="1" applyBorder="1" applyAlignment="1" applyProtection="1">
      <alignment vertical="center" wrapText="1"/>
      <protection locked="0" hidden="1"/>
    </xf>
    <xf numFmtId="0" fontId="48" fillId="15" borderId="0" xfId="3" applyFont="1" applyFill="1" applyAlignment="1" applyProtection="1">
      <protection hidden="1"/>
    </xf>
    <xf numFmtId="0" fontId="13" fillId="17" borderId="0" xfId="3" applyFill="1" applyProtection="1">
      <protection hidden="1"/>
    </xf>
    <xf numFmtId="0" fontId="56" fillId="19" borderId="0" xfId="3" applyFont="1" applyFill="1" applyAlignment="1" applyProtection="1">
      <alignment wrapText="1"/>
      <protection hidden="1"/>
    </xf>
    <xf numFmtId="0" fontId="39" fillId="19" borderId="0" xfId="3" applyFont="1" applyFill="1" applyBorder="1" applyAlignment="1" applyProtection="1">
      <alignment horizontal="right" wrapText="1"/>
      <protection hidden="1"/>
    </xf>
    <xf numFmtId="0" fontId="21" fillId="11" borderId="0" xfId="0" quotePrefix="1" applyNumberFormat="1" applyFont="1" applyFill="1" applyBorder="1" applyAlignment="1" applyProtection="1">
      <alignment horizontal="center" vertical="center" wrapText="1"/>
      <protection locked="0" hidden="1"/>
    </xf>
    <xf numFmtId="0" fontId="21" fillId="11" borderId="0" xfId="0" quotePrefix="1" applyFont="1" applyFill="1" applyBorder="1" applyAlignment="1" applyProtection="1">
      <alignment horizontal="centerContinuous" vertical="center"/>
      <protection locked="0" hidden="1"/>
    </xf>
    <xf numFmtId="0" fontId="40" fillId="17" borderId="0" xfId="3" applyFont="1" applyFill="1" applyProtection="1">
      <protection hidden="1"/>
    </xf>
    <xf numFmtId="0" fontId="40" fillId="17" borderId="0" xfId="3" applyFont="1" applyFill="1" applyBorder="1" applyProtection="1">
      <protection hidden="1"/>
    </xf>
    <xf numFmtId="0" fontId="48" fillId="17" borderId="0" xfId="3" applyFont="1" applyFill="1" applyProtection="1">
      <protection hidden="1"/>
    </xf>
    <xf numFmtId="0" fontId="38" fillId="17" borderId="0" xfId="3" applyFont="1" applyFill="1" applyAlignment="1" applyProtection="1">
      <alignment wrapText="1"/>
      <protection hidden="1"/>
    </xf>
    <xf numFmtId="0" fontId="39" fillId="17" borderId="0" xfId="3" applyFont="1" applyFill="1" applyAlignment="1" applyProtection="1">
      <alignment vertical="center" wrapText="1"/>
      <protection hidden="1"/>
    </xf>
    <xf numFmtId="0" fontId="39" fillId="17" borderId="1" xfId="3" applyFont="1" applyFill="1" applyBorder="1" applyAlignment="1" applyProtection="1">
      <alignment horizontal="right" vertical="center" wrapText="1"/>
      <protection hidden="1"/>
    </xf>
    <xf numFmtId="0" fontId="45" fillId="17" borderId="0" xfId="3" applyFont="1" applyFill="1" applyAlignment="1" applyProtection="1">
      <alignment vertical="center" wrapText="1"/>
      <protection locked="0"/>
    </xf>
    <xf numFmtId="0" fontId="39" fillId="17" borderId="0" xfId="3" applyFont="1" applyFill="1" applyAlignment="1" applyProtection="1">
      <alignment wrapText="1"/>
      <protection hidden="1"/>
    </xf>
    <xf numFmtId="0" fontId="38" fillId="17" borderId="0" xfId="3" applyFont="1" applyFill="1" applyAlignment="1" applyProtection="1">
      <alignment wrapText="1"/>
      <protection locked="0"/>
    </xf>
    <xf numFmtId="164" fontId="62" fillId="4" borderId="106" xfId="0" quotePrefix="1" applyNumberFormat="1" applyFont="1" applyFill="1" applyBorder="1" applyAlignment="1" applyProtection="1">
      <alignment horizontal="center" vertical="center" wrapText="1"/>
      <protection locked="0" hidden="1"/>
    </xf>
    <xf numFmtId="0" fontId="53" fillId="19" borderId="0" xfId="0" applyFont="1" applyFill="1" applyBorder="1" applyAlignment="1">
      <alignment horizontal="center" vertical="center"/>
    </xf>
    <xf numFmtId="0" fontId="53" fillId="19" borderId="38" xfId="0" applyFont="1" applyFill="1" applyBorder="1" applyAlignment="1">
      <alignment horizontal="center" vertical="center"/>
    </xf>
    <xf numFmtId="0" fontId="24" fillId="19" borderId="0" xfId="0" applyFont="1" applyFill="1" applyAlignment="1">
      <alignment vertical="center" wrapText="1"/>
    </xf>
    <xf numFmtId="0" fontId="24" fillId="19" borderId="38" xfId="0" applyFont="1" applyFill="1" applyBorder="1" applyAlignment="1">
      <alignment vertical="center" wrapText="1"/>
    </xf>
    <xf numFmtId="0" fontId="24" fillId="19" borderId="102" xfId="0" applyFont="1" applyFill="1" applyBorder="1" applyAlignment="1">
      <alignment vertical="center" wrapText="1"/>
    </xf>
    <xf numFmtId="0" fontId="58" fillId="19" borderId="0" xfId="0" applyFont="1" applyFill="1" applyBorder="1" applyAlignment="1">
      <alignment vertical="center" wrapText="1"/>
    </xf>
    <xf numFmtId="0" fontId="24" fillId="19" borderId="0" xfId="0" applyFont="1" applyFill="1" applyBorder="1" applyAlignment="1">
      <alignment vertical="center" wrapText="1"/>
    </xf>
    <xf numFmtId="0" fontId="17" fillId="19" borderId="0" xfId="0" applyFont="1" applyFill="1" applyBorder="1" applyAlignment="1">
      <alignment vertical="center"/>
    </xf>
    <xf numFmtId="0" fontId="17" fillId="19" borderId="0" xfId="0" applyFont="1" applyFill="1" applyBorder="1" applyAlignment="1" applyProtection="1">
      <alignment vertical="center"/>
      <protection locked="0"/>
    </xf>
    <xf numFmtId="0" fontId="0" fillId="19" borderId="0" xfId="0" applyFill="1"/>
    <xf numFmtId="0" fontId="0" fillId="19" borderId="0" xfId="0" applyFill="1" applyBorder="1"/>
    <xf numFmtId="0" fontId="14" fillId="19" borderId="0" xfId="0" applyFont="1" applyFill="1" applyBorder="1" applyAlignment="1">
      <alignment vertical="center"/>
    </xf>
    <xf numFmtId="0" fontId="0" fillId="19" borderId="0" xfId="0" applyFill="1" applyBorder="1" applyAlignment="1">
      <alignment horizontal="center"/>
    </xf>
    <xf numFmtId="0" fontId="0" fillId="19" borderId="0" xfId="0" applyFill="1" applyBorder="1" applyAlignment="1">
      <alignment vertical="center"/>
    </xf>
    <xf numFmtId="0" fontId="0" fillId="19" borderId="0" xfId="0" applyFill="1" applyBorder="1" applyAlignment="1">
      <alignment horizontal="right" vertical="center"/>
    </xf>
    <xf numFmtId="0" fontId="0" fillId="19" borderId="38" xfId="0" applyFill="1" applyBorder="1" applyAlignment="1">
      <alignment horizontal="right" vertical="center"/>
    </xf>
    <xf numFmtId="0" fontId="0" fillId="19" borderId="37" xfId="0" applyFill="1" applyBorder="1" applyAlignment="1">
      <alignment vertical="center"/>
    </xf>
    <xf numFmtId="0" fontId="0" fillId="19" borderId="7" xfId="0" applyFill="1" applyBorder="1"/>
    <xf numFmtId="0" fontId="0" fillId="19" borderId="0" xfId="0" applyFill="1" applyBorder="1" applyAlignment="1">
      <alignment vertical="center" wrapText="1"/>
    </xf>
    <xf numFmtId="0" fontId="0" fillId="19" borderId="124" xfId="0" applyFill="1" applyBorder="1" applyAlignment="1">
      <alignment vertical="center"/>
    </xf>
    <xf numFmtId="0" fontId="68" fillId="19" borderId="0" xfId="0" quotePrefix="1" applyNumberFormat="1" applyFont="1" applyFill="1" applyBorder="1" applyAlignment="1">
      <alignment vertical="center" wrapText="1"/>
    </xf>
    <xf numFmtId="0" fontId="26" fillId="19" borderId="0" xfId="0" applyFont="1" applyFill="1" applyBorder="1" applyAlignment="1">
      <alignment vertical="center" wrapText="1"/>
    </xf>
    <xf numFmtId="0" fontId="21" fillId="11" borderId="0" xfId="0" quotePrefix="1" applyNumberFormat="1" applyFont="1" applyFill="1" applyBorder="1" applyAlignment="1" applyProtection="1">
      <alignment vertical="center" wrapText="1"/>
      <protection locked="0"/>
    </xf>
    <xf numFmtId="0" fontId="21" fillId="11" borderId="36" xfId="0" quotePrefix="1" applyNumberFormat="1" applyFont="1" applyFill="1" applyBorder="1" applyAlignment="1" applyProtection="1">
      <alignment horizontal="centerContinuous" vertical="center" wrapText="1"/>
      <protection locked="0"/>
    </xf>
    <xf numFmtId="0" fontId="21" fillId="11" borderId="0" xfId="0" quotePrefix="1" applyNumberFormat="1" applyFont="1" applyFill="1" applyBorder="1" applyAlignment="1" applyProtection="1">
      <alignment horizontal="centerContinuous" vertical="center" wrapText="1"/>
      <protection locked="0"/>
    </xf>
    <xf numFmtId="0" fontId="72" fillId="17" borderId="0" xfId="3" applyFont="1" applyFill="1" applyAlignment="1" applyProtection="1">
      <alignment horizontal="center" vertical="center" wrapText="1"/>
      <protection hidden="1"/>
    </xf>
    <xf numFmtId="0" fontId="42" fillId="0" borderId="0" xfId="3" applyFont="1" applyFill="1" applyProtection="1">
      <protection locked="0" hidden="1"/>
    </xf>
    <xf numFmtId="0" fontId="73" fillId="0" borderId="0" xfId="0" applyFont="1" applyProtection="1">
      <protection locked="0" hidden="1"/>
    </xf>
    <xf numFmtId="0" fontId="74" fillId="17" borderId="0" xfId="3" applyFont="1" applyFill="1" applyProtection="1">
      <protection hidden="1"/>
    </xf>
    <xf numFmtId="0" fontId="5" fillId="19" borderId="0" xfId="3" applyFont="1" applyFill="1" applyProtection="1">
      <protection hidden="1"/>
    </xf>
    <xf numFmtId="0" fontId="5" fillId="0" borderId="0" xfId="3" applyFont="1" applyFill="1" applyProtection="1">
      <protection hidden="1"/>
    </xf>
    <xf numFmtId="0" fontId="56" fillId="19" borderId="0" xfId="3" applyFont="1" applyFill="1" applyAlignment="1" applyProtection="1">
      <alignment vertical="top" wrapText="1"/>
      <protection hidden="1"/>
    </xf>
    <xf numFmtId="0" fontId="5" fillId="4" borderId="0" xfId="3" applyFont="1" applyFill="1" applyProtection="1">
      <protection hidden="1"/>
    </xf>
    <xf numFmtId="0" fontId="5" fillId="19" borderId="0" xfId="3" applyFont="1" applyFill="1" applyBorder="1" applyProtection="1">
      <protection hidden="1"/>
    </xf>
    <xf numFmtId="0" fontId="5" fillId="19" borderId="0" xfId="3" applyFont="1" applyFill="1" applyBorder="1" applyAlignment="1" applyProtection="1">
      <protection hidden="1"/>
    </xf>
    <xf numFmtId="0" fontId="5" fillId="19" borderId="0" xfId="3" applyFont="1" applyFill="1" applyAlignment="1" applyProtection="1">
      <protection hidden="1"/>
    </xf>
    <xf numFmtId="0" fontId="40" fillId="0" borderId="0" xfId="3" applyFont="1" applyFill="1" applyAlignment="1" applyProtection="1">
      <protection hidden="1"/>
    </xf>
    <xf numFmtId="0" fontId="40" fillId="0" borderId="0" xfId="3" applyFont="1" applyFill="1" applyBorder="1" applyAlignment="1" applyProtection="1">
      <protection hidden="1"/>
    </xf>
    <xf numFmtId="0" fontId="5" fillId="0" borderId="0" xfId="3" applyFont="1" applyFill="1" applyBorder="1" applyProtection="1">
      <protection hidden="1"/>
    </xf>
    <xf numFmtId="0" fontId="40" fillId="19" borderId="0" xfId="3" applyFont="1" applyFill="1" applyBorder="1" applyAlignment="1" applyProtection="1">
      <alignment horizontal="left" vertical="center" wrapText="1"/>
      <protection hidden="1"/>
    </xf>
    <xf numFmtId="0" fontId="5" fillId="19" borderId="0" xfId="3" applyFont="1" applyFill="1" applyBorder="1" applyAlignment="1" applyProtection="1">
      <alignment horizontal="center" vertical="center"/>
      <protection hidden="1"/>
    </xf>
    <xf numFmtId="0" fontId="5" fillId="4" borderId="0" xfId="3" applyFont="1" applyFill="1" applyBorder="1" applyProtection="1">
      <protection hidden="1"/>
    </xf>
    <xf numFmtId="0" fontId="5" fillId="4" borderId="0" xfId="3" applyFont="1" applyFill="1" applyBorder="1" applyAlignment="1" applyProtection="1">
      <alignment horizontal="left" vertical="center" wrapText="1"/>
      <protection hidden="1"/>
    </xf>
    <xf numFmtId="0" fontId="5" fillId="4" borderId="0" xfId="3" applyFont="1" applyFill="1" applyBorder="1" applyAlignment="1" applyProtection="1">
      <alignment horizontal="center" vertical="center"/>
      <protection hidden="1"/>
    </xf>
    <xf numFmtId="0" fontId="40" fillId="4" borderId="0" xfId="3" applyFont="1" applyFill="1" applyBorder="1" applyAlignment="1" applyProtection="1">
      <alignment horizontal="left" vertical="center" wrapText="1"/>
      <protection hidden="1"/>
    </xf>
    <xf numFmtId="0" fontId="5" fillId="4" borderId="0" xfId="3" applyFont="1" applyFill="1" applyBorder="1" applyAlignment="1" applyProtection="1">
      <protection hidden="1"/>
    </xf>
    <xf numFmtId="0" fontId="40" fillId="4" borderId="0" xfId="3" applyFont="1" applyFill="1" applyBorder="1" applyAlignment="1" applyProtection="1">
      <protection hidden="1"/>
    </xf>
    <xf numFmtId="0" fontId="5" fillId="19" borderId="0" xfId="3" applyFont="1" applyFill="1" applyBorder="1" applyAlignment="1" applyProtection="1">
      <alignment horizontal="left" wrapText="1"/>
      <protection hidden="1"/>
    </xf>
    <xf numFmtId="0" fontId="40" fillId="19" borderId="0" xfId="3" applyFont="1" applyFill="1" applyBorder="1" applyAlignment="1" applyProtection="1">
      <alignment horizontal="left" vertical="top" wrapText="1"/>
      <protection hidden="1"/>
    </xf>
    <xf numFmtId="0" fontId="40" fillId="19" borderId="0" xfId="3" applyFont="1" applyFill="1" applyBorder="1" applyAlignment="1" applyProtection="1">
      <alignment horizontal="center"/>
      <protection hidden="1"/>
    </xf>
    <xf numFmtId="0" fontId="5" fillId="4" borderId="0" xfId="3" applyFont="1" applyFill="1" applyBorder="1" applyAlignment="1" applyProtection="1">
      <alignment horizontal="center"/>
      <protection hidden="1"/>
    </xf>
    <xf numFmtId="0" fontId="5" fillId="2" borderId="87" xfId="3" applyFont="1" applyFill="1" applyBorder="1" applyProtection="1">
      <protection hidden="1"/>
    </xf>
    <xf numFmtId="0" fontId="5" fillId="2" borderId="88" xfId="3" applyFont="1" applyFill="1" applyBorder="1" applyProtection="1">
      <protection hidden="1"/>
    </xf>
    <xf numFmtId="0" fontId="5" fillId="2" borderId="89" xfId="3" applyFont="1" applyFill="1" applyBorder="1" applyProtection="1">
      <protection hidden="1"/>
    </xf>
    <xf numFmtId="0" fontId="5" fillId="2" borderId="90" xfId="3" applyFont="1" applyFill="1" applyBorder="1" applyProtection="1">
      <protection hidden="1"/>
    </xf>
    <xf numFmtId="0" fontId="5" fillId="2" borderId="93" xfId="3" applyFont="1" applyFill="1" applyBorder="1" applyAlignment="1" applyProtection="1">
      <protection hidden="1"/>
    </xf>
    <xf numFmtId="0" fontId="5" fillId="2" borderId="94" xfId="3" applyFont="1" applyFill="1" applyBorder="1" applyProtection="1">
      <protection hidden="1"/>
    </xf>
    <xf numFmtId="0" fontId="5" fillId="2" borderId="95" xfId="3" applyFont="1" applyFill="1" applyBorder="1" applyAlignment="1" applyProtection="1">
      <alignment horizontal="left" wrapText="1"/>
      <protection hidden="1"/>
    </xf>
    <xf numFmtId="0" fontId="5" fillId="2" borderId="96" xfId="3" applyFont="1" applyFill="1" applyBorder="1" applyAlignment="1" applyProtection="1">
      <alignment horizontal="center"/>
      <protection hidden="1"/>
    </xf>
    <xf numFmtId="0" fontId="5" fillId="2" borderId="134" xfId="3" applyFont="1" applyFill="1" applyBorder="1" applyAlignment="1" applyProtection="1">
      <alignment horizontal="center"/>
      <protection hidden="1"/>
    </xf>
    <xf numFmtId="0" fontId="5" fillId="2" borderId="97" xfId="3" applyFont="1" applyFill="1" applyBorder="1" applyAlignment="1" applyProtection="1">
      <protection hidden="1"/>
    </xf>
    <xf numFmtId="0" fontId="5" fillId="19" borderId="0" xfId="3" applyFont="1" applyFill="1" applyBorder="1" applyAlignment="1" applyProtection="1">
      <alignment horizontal="center"/>
      <protection hidden="1"/>
    </xf>
    <xf numFmtId="0" fontId="40" fillId="4" borderId="0" xfId="3" applyFont="1" applyFill="1" applyBorder="1" applyAlignment="1" applyProtection="1">
      <alignment horizontal="center" vertical="center" wrapText="1"/>
      <protection hidden="1"/>
    </xf>
    <xf numFmtId="0" fontId="5" fillId="0" borderId="0" xfId="3" applyFont="1" applyFill="1" applyBorder="1" applyAlignment="1" applyProtection="1">
      <alignment wrapText="1"/>
      <protection hidden="1"/>
    </xf>
    <xf numFmtId="0" fontId="5" fillId="0" borderId="39" xfId="3" applyFont="1" applyFill="1" applyBorder="1" applyAlignment="1" applyProtection="1">
      <alignment wrapText="1"/>
      <protection locked="0" hidden="1"/>
    </xf>
    <xf numFmtId="0" fontId="5" fillId="19" borderId="0" xfId="3" applyFont="1" applyFill="1" applyBorder="1" applyAlignment="1" applyProtection="1">
      <alignment wrapText="1"/>
      <protection hidden="1"/>
    </xf>
    <xf numFmtId="0" fontId="5" fillId="0" borderId="0" xfId="3" applyFont="1" applyFill="1" applyBorder="1" applyAlignment="1" applyProtection="1">
      <alignment horizontal="left" wrapText="1"/>
      <protection hidden="1"/>
    </xf>
    <xf numFmtId="0" fontId="5" fillId="19" borderId="0" xfId="3" applyFont="1" applyFill="1" applyBorder="1" applyAlignment="1" applyProtection="1">
      <alignment horizontal="center" wrapText="1"/>
      <protection hidden="1"/>
    </xf>
    <xf numFmtId="0" fontId="5" fillId="13" borderId="0" xfId="3" applyFont="1" applyFill="1" applyBorder="1" applyProtection="1">
      <protection hidden="1"/>
    </xf>
    <xf numFmtId="0" fontId="5" fillId="13" borderId="0" xfId="3" applyFont="1" applyFill="1" applyProtection="1">
      <protection hidden="1"/>
    </xf>
    <xf numFmtId="0" fontId="5" fillId="15" borderId="0" xfId="3" applyFont="1" applyFill="1" applyProtection="1">
      <protection hidden="1"/>
    </xf>
    <xf numFmtId="0" fontId="5" fillId="15" borderId="0" xfId="3" applyFont="1" applyFill="1" applyBorder="1" applyProtection="1">
      <protection hidden="1"/>
    </xf>
    <xf numFmtId="0" fontId="5" fillId="0" borderId="106" xfId="3" applyFont="1" applyFill="1" applyBorder="1" applyAlignment="1" applyProtection="1">
      <protection locked="0" hidden="1"/>
    </xf>
    <xf numFmtId="0" fontId="5" fillId="0" borderId="0" xfId="3" applyFont="1" applyFill="1" applyBorder="1" applyAlignment="1" applyProtection="1">
      <protection locked="0" hidden="1"/>
    </xf>
    <xf numFmtId="0" fontId="5" fillId="0" borderId="106" xfId="3" applyFont="1" applyFill="1" applyBorder="1" applyAlignment="1" applyProtection="1">
      <protection locked="0"/>
    </xf>
    <xf numFmtId="0" fontId="5" fillId="15" borderId="0" xfId="3" applyFont="1" applyFill="1" applyBorder="1" applyAlignment="1" applyProtection="1">
      <protection hidden="1"/>
    </xf>
    <xf numFmtId="0" fontId="5" fillId="13" borderId="0" xfId="3" applyFont="1" applyFill="1" applyBorder="1" applyAlignment="1" applyProtection="1">
      <alignment horizontal="left" wrapText="1"/>
      <protection hidden="1"/>
    </xf>
    <xf numFmtId="0" fontId="5" fillId="13" borderId="0" xfId="3" applyFont="1" applyFill="1" applyBorder="1" applyAlignment="1" applyProtection="1">
      <alignment horizontal="center"/>
      <protection hidden="1"/>
    </xf>
    <xf numFmtId="0" fontId="5" fillId="0" borderId="0" xfId="3" applyFont="1" applyFill="1" applyBorder="1" applyAlignment="1" applyProtection="1">
      <alignment horizontal="center"/>
      <protection hidden="1"/>
    </xf>
    <xf numFmtId="0" fontId="5" fillId="15" borderId="0" xfId="3" applyFont="1" applyFill="1" applyBorder="1" applyAlignment="1" applyProtection="1">
      <alignment horizontal="left" wrapText="1"/>
      <protection hidden="1"/>
    </xf>
    <xf numFmtId="0" fontId="5" fillId="15" borderId="0" xfId="3" applyFont="1" applyFill="1" applyBorder="1" applyAlignment="1" applyProtection="1">
      <alignment horizontal="left"/>
      <protection hidden="1"/>
    </xf>
    <xf numFmtId="0" fontId="5" fillId="15" borderId="0" xfId="3" applyFont="1" applyFill="1" applyBorder="1" applyAlignment="1" applyProtection="1">
      <alignment horizontal="center"/>
      <protection hidden="1"/>
    </xf>
    <xf numFmtId="0" fontId="5" fillId="4" borderId="106" xfId="3" applyFont="1" applyFill="1" applyBorder="1" applyAlignment="1" applyProtection="1">
      <protection locked="0" hidden="1"/>
    </xf>
    <xf numFmtId="0" fontId="5" fillId="13" borderId="0" xfId="3" applyFont="1" applyFill="1" applyBorder="1" applyAlignment="1" applyProtection="1">
      <alignment horizontal="left" vertical="center" wrapText="1"/>
      <protection hidden="1"/>
    </xf>
    <xf numFmtId="0" fontId="5" fillId="15" borderId="0" xfId="3" applyFont="1" applyFill="1" applyBorder="1" applyAlignment="1" applyProtection="1">
      <alignment horizontal="left" vertical="center" wrapText="1"/>
      <protection hidden="1"/>
    </xf>
    <xf numFmtId="0" fontId="5" fillId="18" borderId="0" xfId="3" applyFont="1" applyFill="1" applyBorder="1" applyAlignment="1" applyProtection="1">
      <alignment horizontal="center"/>
      <protection hidden="1"/>
    </xf>
    <xf numFmtId="0" fontId="5" fillId="18" borderId="0" xfId="3" applyFont="1" applyFill="1" applyProtection="1">
      <protection hidden="1"/>
    </xf>
    <xf numFmtId="0" fontId="5" fillId="18" borderId="0" xfId="3" applyFont="1" applyFill="1" applyBorder="1" applyProtection="1">
      <protection hidden="1"/>
    </xf>
    <xf numFmtId="0" fontId="5" fillId="0" borderId="0" xfId="3" applyFont="1" applyFill="1" applyBorder="1" applyAlignment="1" applyProtection="1">
      <protection hidden="1"/>
    </xf>
    <xf numFmtId="0" fontId="5" fillId="18" borderId="0" xfId="3" applyFont="1" applyFill="1" applyBorder="1" applyAlignment="1" applyProtection="1">
      <alignment horizontal="left" wrapText="1"/>
      <protection hidden="1"/>
    </xf>
    <xf numFmtId="0" fontId="5" fillId="18" borderId="0" xfId="3" applyFont="1" applyFill="1" applyBorder="1" applyAlignment="1" applyProtection="1">
      <alignment horizontal="left"/>
      <protection hidden="1"/>
    </xf>
    <xf numFmtId="0" fontId="5" fillId="18" borderId="42" xfId="3" applyFont="1" applyFill="1" applyBorder="1" applyAlignment="1" applyProtection="1">
      <alignment horizontal="center"/>
      <protection hidden="1"/>
    </xf>
    <xf numFmtId="0" fontId="5" fillId="18" borderId="0" xfId="3" applyFont="1" applyFill="1" applyBorder="1" applyAlignment="1" applyProtection="1">
      <alignment wrapText="1"/>
      <protection hidden="1"/>
    </xf>
    <xf numFmtId="0" fontId="5" fillId="18" borderId="0" xfId="3" applyFont="1" applyFill="1" applyBorder="1" applyAlignment="1" applyProtection="1">
      <alignment horizontal="center" wrapText="1"/>
      <protection hidden="1"/>
    </xf>
    <xf numFmtId="0" fontId="5" fillId="17" borderId="0" xfId="3" applyFont="1" applyFill="1" applyProtection="1">
      <protection hidden="1"/>
    </xf>
    <xf numFmtId="0" fontId="5" fillId="17" borderId="0" xfId="3" applyFont="1" applyFill="1" applyBorder="1" applyProtection="1">
      <protection hidden="1"/>
    </xf>
    <xf numFmtId="0" fontId="5" fillId="17" borderId="0" xfId="3" applyFont="1" applyFill="1" applyBorder="1" applyAlignment="1" applyProtection="1">
      <alignment horizontal="left" vertical="center" wrapText="1"/>
      <protection hidden="1"/>
    </xf>
    <xf numFmtId="0" fontId="5" fillId="2" borderId="88" xfId="3" applyFont="1" applyFill="1" applyBorder="1" applyAlignment="1" applyProtection="1">
      <alignment horizontal="left" wrapText="1"/>
      <protection hidden="1"/>
    </xf>
    <xf numFmtId="0" fontId="5" fillId="2" borderId="88" xfId="3" applyFont="1" applyFill="1" applyBorder="1" applyAlignment="1" applyProtection="1">
      <alignment horizontal="center"/>
      <protection hidden="1"/>
    </xf>
    <xf numFmtId="0" fontId="5" fillId="2" borderId="89" xfId="3" applyFont="1" applyFill="1" applyBorder="1" applyAlignment="1" applyProtection="1">
      <protection hidden="1"/>
    </xf>
    <xf numFmtId="0" fontId="5" fillId="17" borderId="0" xfId="3" applyFont="1" applyFill="1" applyBorder="1" applyAlignment="1" applyProtection="1">
      <protection hidden="1"/>
    </xf>
    <xf numFmtId="0" fontId="5" fillId="17" borderId="93" xfId="3" applyFont="1" applyFill="1" applyBorder="1" applyProtection="1">
      <protection hidden="1"/>
    </xf>
    <xf numFmtId="0" fontId="5" fillId="4" borderId="56" xfId="3" applyFont="1" applyFill="1" applyBorder="1" applyAlignment="1" applyProtection="1">
      <alignment wrapText="1"/>
      <protection locked="0"/>
    </xf>
    <xf numFmtId="0" fontId="5" fillId="2" borderId="93" xfId="3" applyFont="1" applyFill="1" applyBorder="1" applyProtection="1">
      <protection hidden="1"/>
    </xf>
    <xf numFmtId="0" fontId="40" fillId="2" borderId="0" xfId="3" applyFont="1" applyFill="1" applyBorder="1" applyAlignment="1" applyProtection="1">
      <alignment horizontal="left" vertical="top" wrapText="1"/>
      <protection hidden="1"/>
    </xf>
    <xf numFmtId="0" fontId="40" fillId="2" borderId="98" xfId="3" applyFont="1" applyFill="1" applyBorder="1" applyAlignment="1" applyProtection="1">
      <alignment horizontal="left" vertical="top" wrapText="1"/>
      <protection hidden="1"/>
    </xf>
    <xf numFmtId="0" fontId="40" fillId="2" borderId="0" xfId="3" applyFont="1" applyFill="1" applyBorder="1" applyAlignment="1" applyProtection="1">
      <alignment horizontal="left" vertical="center" wrapText="1"/>
      <protection hidden="1"/>
    </xf>
    <xf numFmtId="0" fontId="40" fillId="2" borderId="0" xfId="3" applyFont="1" applyFill="1" applyBorder="1" applyAlignment="1" applyProtection="1">
      <alignment wrapText="1"/>
      <protection hidden="1"/>
    </xf>
    <xf numFmtId="0" fontId="40" fillId="2" borderId="0" xfId="3" applyFont="1" applyFill="1" applyBorder="1" applyAlignment="1" applyProtection="1">
      <alignment horizontal="center" wrapText="1"/>
      <protection hidden="1"/>
    </xf>
    <xf numFmtId="0" fontId="5" fillId="4" borderId="56" xfId="3" applyFont="1" applyFill="1" applyBorder="1" applyAlignment="1" applyProtection="1">
      <alignment horizontal="center" vertical="center"/>
      <protection locked="0"/>
    </xf>
    <xf numFmtId="0" fontId="5" fillId="2" borderId="95" xfId="3" applyFont="1" applyFill="1" applyBorder="1" applyProtection="1">
      <protection hidden="1"/>
    </xf>
    <xf numFmtId="0" fontId="5" fillId="2" borderId="97" xfId="3" applyFont="1" applyFill="1" applyBorder="1" applyProtection="1">
      <protection hidden="1"/>
    </xf>
    <xf numFmtId="0" fontId="57" fillId="19" borderId="0" xfId="3" applyFont="1" applyFill="1" applyBorder="1" applyAlignment="1" applyProtection="1">
      <alignment horizontal="center" vertical="top" wrapText="1"/>
      <protection hidden="1"/>
    </xf>
    <xf numFmtId="0" fontId="57" fillId="19" borderId="44" xfId="3" applyFont="1" applyFill="1" applyBorder="1" applyAlignment="1" applyProtection="1">
      <alignment horizontal="center"/>
      <protection hidden="1"/>
    </xf>
    <xf numFmtId="0" fontId="57" fillId="19" borderId="0" xfId="3" applyFont="1" applyFill="1" applyBorder="1" applyAlignment="1" applyProtection="1">
      <protection hidden="1"/>
    </xf>
    <xf numFmtId="0" fontId="57" fillId="0" borderId="0" xfId="3" applyFont="1" applyFill="1" applyBorder="1" applyAlignment="1" applyProtection="1">
      <protection hidden="1"/>
    </xf>
    <xf numFmtId="0" fontId="58" fillId="13" borderId="0" xfId="0" applyFont="1" applyFill="1" applyAlignment="1">
      <alignment vertical="center" wrapText="1"/>
    </xf>
    <xf numFmtId="0" fontId="58" fillId="15" borderId="0" xfId="0" applyFont="1" applyFill="1" applyBorder="1" applyAlignment="1">
      <alignment vertical="center" wrapText="1"/>
    </xf>
    <xf numFmtId="0" fontId="58" fillId="15" borderId="0" xfId="0" applyFont="1" applyFill="1" applyAlignment="1">
      <alignment vertical="center" wrapText="1"/>
    </xf>
    <xf numFmtId="0" fontId="58" fillId="0" borderId="0" xfId="0" applyFont="1" applyFill="1" applyAlignment="1">
      <alignment vertical="center" wrapText="1"/>
    </xf>
    <xf numFmtId="0" fontId="58" fillId="15" borderId="0" xfId="0" applyFont="1" applyFill="1" applyAlignment="1">
      <alignment horizontal="left" vertical="center" wrapText="1"/>
    </xf>
    <xf numFmtId="0" fontId="58" fillId="4" borderId="106" xfId="0" applyFont="1" applyFill="1" applyBorder="1" applyAlignment="1" applyProtection="1">
      <alignment vertical="center" wrapText="1"/>
      <protection locked="0"/>
    </xf>
    <xf numFmtId="0" fontId="58" fillId="13" borderId="0" xfId="0" applyFont="1" applyFill="1" applyBorder="1" applyAlignment="1">
      <alignment vertical="center" wrapText="1"/>
    </xf>
    <xf numFmtId="0" fontId="58" fillId="0" borderId="0" xfId="0" applyFont="1" applyFill="1" applyBorder="1" applyAlignment="1">
      <alignment vertical="center" wrapText="1"/>
    </xf>
    <xf numFmtId="0" fontId="5" fillId="4" borderId="56" xfId="3" applyFont="1" applyFill="1" applyBorder="1" applyAlignment="1" applyProtection="1">
      <alignment horizontal="center" vertical="center" wrapText="1"/>
      <protection locked="0"/>
    </xf>
    <xf numFmtId="0" fontId="40" fillId="2" borderId="95" xfId="3" applyFont="1" applyFill="1" applyBorder="1" applyAlignment="1" applyProtection="1">
      <alignment wrapText="1"/>
      <protection hidden="1"/>
    </xf>
    <xf numFmtId="0" fontId="42" fillId="11" borderId="0" xfId="3" applyFont="1" applyFill="1" applyProtection="1">
      <protection hidden="1"/>
    </xf>
    <xf numFmtId="0" fontId="40" fillId="11" borderId="0" xfId="3" applyFont="1" applyFill="1" applyProtection="1">
      <protection hidden="1"/>
    </xf>
    <xf numFmtId="0" fontId="17" fillId="0" borderId="15" xfId="1" applyBorder="1" applyProtection="1">
      <protection locked="0"/>
    </xf>
    <xf numFmtId="0" fontId="14" fillId="0" borderId="15" xfId="0" applyFont="1" applyBorder="1" applyAlignment="1" applyProtection="1">
      <alignment vertical="center"/>
      <protection locked="0"/>
    </xf>
    <xf numFmtId="49" fontId="18" fillId="0" borderId="15" xfId="1" applyNumberFormat="1" applyFont="1" applyBorder="1" applyAlignment="1" applyProtection="1">
      <protection locked="0"/>
    </xf>
    <xf numFmtId="0" fontId="17" fillId="0" borderId="15" xfId="1" applyFont="1" applyBorder="1" applyProtection="1">
      <protection locked="0"/>
    </xf>
    <xf numFmtId="0" fontId="20" fillId="0" borderId="15" xfId="0" quotePrefix="1" applyFont="1" applyBorder="1" applyAlignment="1" applyProtection="1">
      <alignment horizontal="right" vertical="center"/>
      <protection locked="0"/>
    </xf>
    <xf numFmtId="0" fontId="0" fillId="0" borderId="0" xfId="0" applyAlignment="1">
      <alignment vertical="center" wrapText="1"/>
    </xf>
    <xf numFmtId="0" fontId="35" fillId="0" borderId="0" xfId="0" applyFont="1" applyAlignment="1">
      <alignment horizontal="left" vertical="center" wrapText="1"/>
    </xf>
    <xf numFmtId="0" fontId="4" fillId="19" borderId="0" xfId="3" applyFont="1" applyFill="1" applyProtection="1">
      <protection hidden="1"/>
    </xf>
    <xf numFmtId="0" fontId="4" fillId="19" borderId="0" xfId="3" applyFont="1" applyFill="1" applyAlignment="1" applyProtection="1">
      <alignment vertical="center"/>
      <protection hidden="1"/>
    </xf>
    <xf numFmtId="0" fontId="3" fillId="15" borderId="135" xfId="3" applyFont="1" applyFill="1" applyBorder="1" applyAlignment="1" applyProtection="1">
      <alignment vertical="center" wrapText="1"/>
      <protection hidden="1"/>
    </xf>
    <xf numFmtId="0" fontId="0" fillId="0" borderId="56" xfId="0" applyBorder="1" applyAlignment="1">
      <alignment horizontal="center" vertical="center" wrapText="1"/>
    </xf>
    <xf numFmtId="0" fontId="0" fillId="0" borderId="56" xfId="0" applyFill="1" applyBorder="1" applyAlignment="1" applyProtection="1">
      <alignment vertical="center" wrapText="1"/>
      <protection locked="0"/>
    </xf>
    <xf numFmtId="0" fontId="17" fillId="0" borderId="56" xfId="0" applyFont="1" applyBorder="1" applyAlignment="1" applyProtection="1">
      <alignment vertical="center" wrapText="1"/>
      <protection locked="0"/>
    </xf>
    <xf numFmtId="0" fontId="17" fillId="0" borderId="56" xfId="0" applyFont="1" applyFill="1" applyBorder="1" applyAlignment="1" applyProtection="1">
      <alignment vertical="center" wrapText="1"/>
      <protection locked="0"/>
    </xf>
    <xf numFmtId="0" fontId="14" fillId="0" borderId="56" xfId="0" applyFont="1" applyBorder="1" applyAlignment="1" applyProtection="1">
      <alignment vertical="center" wrapText="1"/>
      <protection locked="0" hidden="1"/>
    </xf>
    <xf numFmtId="0" fontId="14" fillId="0" borderId="56" xfId="0" applyFont="1" applyBorder="1" applyAlignment="1" applyProtection="1">
      <alignment horizontal="center" vertical="center" wrapText="1"/>
      <protection locked="0" hidden="1"/>
    </xf>
    <xf numFmtId="0" fontId="17" fillId="0" borderId="56" xfId="0" applyFont="1" applyFill="1" applyBorder="1" applyAlignment="1" applyProtection="1">
      <alignment horizontal="center" vertical="center" wrapText="1"/>
      <protection locked="0"/>
    </xf>
    <xf numFmtId="0" fontId="15" fillId="0" borderId="141" xfId="1" applyFont="1" applyBorder="1" applyAlignment="1" applyProtection="1">
      <alignment vertical="center" textRotation="90"/>
      <protection locked="0"/>
    </xf>
    <xf numFmtId="0" fontId="0" fillId="0" borderId="142" xfId="0" applyFont="1" applyBorder="1" applyAlignment="1" applyProtection="1">
      <alignment horizontal="right" vertical="center" wrapText="1"/>
      <protection locked="0"/>
    </xf>
    <xf numFmtId="0" fontId="17" fillId="0" borderId="141" xfId="0" applyFont="1" applyBorder="1" applyAlignment="1" applyProtection="1">
      <alignment vertical="center" wrapText="1"/>
      <protection locked="0"/>
    </xf>
    <xf numFmtId="0" fontId="0" fillId="0" borderId="141" xfId="0" applyBorder="1" applyProtection="1">
      <protection locked="0"/>
    </xf>
    <xf numFmtId="0" fontId="0" fillId="0" borderId="144" xfId="0" applyFont="1" applyBorder="1" applyAlignment="1" applyProtection="1">
      <alignment horizontal="right" vertical="center" wrapText="1"/>
      <protection locked="0"/>
    </xf>
    <xf numFmtId="0" fontId="17" fillId="0" borderId="144" xfId="0" applyFont="1" applyBorder="1" applyAlignment="1" applyProtection="1">
      <alignment vertical="center" wrapText="1"/>
      <protection locked="0"/>
    </xf>
    <xf numFmtId="0" fontId="0" fillId="0" borderId="144" xfId="0" applyBorder="1" applyProtection="1">
      <protection locked="0"/>
    </xf>
    <xf numFmtId="0" fontId="15" fillId="0" borderId="146" xfId="1" applyFont="1" applyBorder="1" applyAlignment="1" applyProtection="1">
      <alignment vertical="center" textRotation="90"/>
      <protection locked="0"/>
    </xf>
    <xf numFmtId="0" fontId="0" fillId="0" borderId="142" xfId="0" applyBorder="1" applyAlignment="1" applyProtection="1">
      <protection locked="0"/>
    </xf>
    <xf numFmtId="0" fontId="16" fillId="0" borderId="141" xfId="0" applyFont="1" applyBorder="1" applyProtection="1">
      <protection locked="0"/>
    </xf>
    <xf numFmtId="0" fontId="17" fillId="0" borderId="141" xfId="1" applyBorder="1" applyProtection="1">
      <protection locked="0"/>
    </xf>
    <xf numFmtId="0" fontId="16" fillId="0" borderId="141" xfId="1" applyFont="1" applyBorder="1" applyProtection="1">
      <protection locked="0"/>
    </xf>
    <xf numFmtId="0" fontId="0" fillId="0" borderId="146" xfId="0" applyBorder="1" applyProtection="1">
      <protection locked="0"/>
    </xf>
    <xf numFmtId="0" fontId="0" fillId="0" borderId="151" xfId="0" applyBorder="1" applyProtection="1">
      <protection locked="0"/>
    </xf>
    <xf numFmtId="0" fontId="0" fillId="0" borderId="147" xfId="0" applyBorder="1" applyProtection="1">
      <protection locked="0"/>
    </xf>
    <xf numFmtId="0" fontId="17" fillId="0" borderId="152" xfId="0" applyFont="1" applyBorder="1" applyProtection="1">
      <protection locked="0"/>
    </xf>
    <xf numFmtId="0" fontId="17" fillId="0" borderId="142" xfId="0" applyFont="1" applyBorder="1" applyProtection="1">
      <protection locked="0"/>
    </xf>
    <xf numFmtId="0" fontId="17" fillId="0" borderId="141" xfId="0" applyFont="1" applyBorder="1" applyProtection="1">
      <protection locked="0"/>
    </xf>
    <xf numFmtId="0" fontId="17" fillId="0" borderId="151" xfId="0" applyFont="1" applyBorder="1" applyProtection="1">
      <protection locked="0"/>
    </xf>
    <xf numFmtId="0" fontId="0" fillId="0" borderId="140" xfId="0" applyBorder="1" applyProtection="1">
      <protection locked="0"/>
    </xf>
    <xf numFmtId="0" fontId="0" fillId="0" borderId="153" xfId="0" applyFont="1" applyBorder="1" applyProtection="1">
      <protection locked="0"/>
    </xf>
    <xf numFmtId="0" fontId="17" fillId="0" borderId="150" xfId="0" applyFont="1" applyBorder="1" applyProtection="1">
      <protection locked="0"/>
    </xf>
    <xf numFmtId="0" fontId="17" fillId="0" borderId="154" xfId="0" applyFont="1" applyBorder="1" applyProtection="1">
      <protection locked="0"/>
    </xf>
    <xf numFmtId="0" fontId="17" fillId="0" borderId="155" xfId="0" applyFont="1" applyBorder="1" applyProtection="1">
      <protection locked="0"/>
    </xf>
    <xf numFmtId="0" fontId="28" fillId="0" borderId="141" xfId="0" applyFont="1" applyBorder="1" applyProtection="1">
      <protection locked="0"/>
    </xf>
    <xf numFmtId="0" fontId="0" fillId="0" borderId="141" xfId="0" applyFont="1" applyBorder="1" applyAlignment="1" applyProtection="1">
      <alignment horizontal="right" vertical="center" wrapText="1"/>
      <protection locked="0"/>
    </xf>
    <xf numFmtId="0" fontId="41" fillId="0" borderId="7" xfId="12" applyFont="1" applyFill="1" applyBorder="1" applyAlignment="1"/>
    <xf numFmtId="0" fontId="14" fillId="0" borderId="56" xfId="1" applyFont="1" applyBorder="1" applyAlignment="1" applyProtection="1">
      <alignment horizontal="center" vertical="center"/>
      <protection locked="0"/>
    </xf>
    <xf numFmtId="0" fontId="14" fillId="2" borderId="56" xfId="0" applyFont="1" applyFill="1" applyBorder="1" applyAlignment="1">
      <alignment horizontal="center" textRotation="90"/>
    </xf>
    <xf numFmtId="0" fontId="14" fillId="2" borderId="56" xfId="0" applyFont="1" applyFill="1" applyBorder="1" applyAlignment="1">
      <alignment horizontal="center" textRotation="90" wrapText="1"/>
    </xf>
    <xf numFmtId="0" fontId="14" fillId="0" borderId="56" xfId="0" applyFont="1" applyBorder="1" applyAlignment="1" applyProtection="1">
      <alignment horizontal="center" vertical="center"/>
      <protection locked="0"/>
    </xf>
    <xf numFmtId="0" fontId="17" fillId="0" borderId="56" xfId="0" applyFont="1" applyBorder="1" applyAlignment="1" applyProtection="1">
      <alignment vertical="center"/>
      <protection locked="0"/>
    </xf>
    <xf numFmtId="0" fontId="17" fillId="0" borderId="56" xfId="0" applyFont="1" applyBorder="1" applyAlignment="1" applyProtection="1">
      <alignment horizontal="center" vertical="center"/>
      <protection locked="0"/>
    </xf>
    <xf numFmtId="0" fontId="14" fillId="0" borderId="56" xfId="0" applyFont="1" applyFill="1" applyBorder="1" applyAlignment="1" applyProtection="1">
      <alignment horizontal="center" vertical="center"/>
      <protection locked="0"/>
    </xf>
    <xf numFmtId="0" fontId="0" fillId="0" borderId="158" xfId="0" applyBorder="1"/>
    <xf numFmtId="0" fontId="0" fillId="0" borderId="26" xfId="0" applyBorder="1"/>
    <xf numFmtId="0" fontId="0" fillId="0" borderId="160" xfId="0" applyBorder="1"/>
    <xf numFmtId="0" fontId="17" fillId="0" borderId="56" xfId="13" applyFont="1" applyFill="1" applyBorder="1" applyAlignment="1" applyProtection="1">
      <alignment wrapText="1"/>
      <protection locked="0"/>
    </xf>
    <xf numFmtId="0" fontId="17" fillId="0" borderId="56" xfId="13" applyFont="1" applyFill="1" applyBorder="1" applyAlignment="1" applyProtection="1">
      <alignment vertical="center" wrapText="1"/>
      <protection locked="0"/>
    </xf>
    <xf numFmtId="0" fontId="31" fillId="0" borderId="56" xfId="13" applyFont="1" applyFill="1" applyBorder="1" applyAlignment="1">
      <alignment horizontal="center" vertical="center"/>
    </xf>
    <xf numFmtId="0" fontId="49" fillId="12" borderId="80" xfId="13" applyFont="1" applyFill="1" applyBorder="1"/>
    <xf numFmtId="0" fontId="49" fillId="12" borderId="78" xfId="13" applyFont="1" applyFill="1" applyBorder="1"/>
    <xf numFmtId="0" fontId="37" fillId="12" borderId="78" xfId="13" applyFont="1" applyFill="1" applyBorder="1"/>
    <xf numFmtId="0" fontId="77" fillId="12" borderId="78" xfId="13" applyFont="1" applyFill="1" applyBorder="1" applyAlignment="1"/>
    <xf numFmtId="0" fontId="37" fillId="12" borderId="81" xfId="13" applyFont="1" applyFill="1" applyBorder="1"/>
    <xf numFmtId="0" fontId="49" fillId="12" borderId="116" xfId="13" applyFont="1" applyFill="1" applyBorder="1"/>
    <xf numFmtId="0" fontId="49" fillId="12" borderId="0" xfId="13" applyFont="1" applyFill="1" applyBorder="1"/>
    <xf numFmtId="0" fontId="37" fillId="12" borderId="0" xfId="13" applyFont="1" applyFill="1" applyBorder="1"/>
    <xf numFmtId="0" fontId="37" fillId="12" borderId="115" xfId="13" applyFont="1" applyFill="1" applyBorder="1"/>
    <xf numFmtId="0" fontId="49" fillId="12" borderId="114" xfId="13" applyFont="1" applyFill="1" applyBorder="1"/>
    <xf numFmtId="0" fontId="49" fillId="12" borderId="113" xfId="13" applyFont="1" applyFill="1" applyBorder="1"/>
    <xf numFmtId="0" fontId="37" fillId="12" borderId="113" xfId="13" applyFont="1" applyFill="1" applyBorder="1"/>
    <xf numFmtId="0" fontId="37" fillId="12" borderId="112" xfId="13" applyFont="1" applyFill="1" applyBorder="1"/>
    <xf numFmtId="0" fontId="0" fillId="0" borderId="0" xfId="0" applyAlignment="1">
      <alignment wrapText="1"/>
    </xf>
    <xf numFmtId="0" fontId="17" fillId="0" borderId="8" xfId="1" applyBorder="1"/>
    <xf numFmtId="0" fontId="15" fillId="0" borderId="8" xfId="0" quotePrefix="1" applyFont="1" applyBorder="1" applyAlignment="1"/>
    <xf numFmtId="0" fontId="15" fillId="0" borderId="8" xfId="0" quotePrefix="1" applyFont="1" applyBorder="1" applyAlignment="1">
      <alignment horizontal="left"/>
    </xf>
    <xf numFmtId="0" fontId="17" fillId="0" borderId="161" xfId="1" applyBorder="1" applyAlignment="1">
      <alignment vertical="center"/>
    </xf>
    <xf numFmtId="0" fontId="17" fillId="0" borderId="145" xfId="14" applyFont="1" applyFill="1" applyBorder="1" applyAlignment="1" applyProtection="1">
      <alignment wrapText="1"/>
      <protection locked="0"/>
    </xf>
    <xf numFmtId="0" fontId="27" fillId="0" borderId="163" xfId="0" applyFont="1" applyBorder="1" applyAlignment="1" applyProtection="1">
      <alignment horizontal="center" vertical="center" wrapText="1"/>
    </xf>
    <xf numFmtId="0" fontId="17" fillId="0" borderId="11" xfId="1" applyFont="1" applyBorder="1" applyAlignment="1" applyProtection="1">
      <alignment horizontal="center" vertical="center"/>
      <protection locked="0"/>
    </xf>
    <xf numFmtId="0" fontId="17" fillId="0" borderId="157" xfId="1" applyBorder="1" applyAlignment="1">
      <alignment vertical="center"/>
    </xf>
    <xf numFmtId="0" fontId="3" fillId="4" borderId="56" xfId="15" applyFill="1" applyBorder="1" applyAlignment="1">
      <alignment vertical="top"/>
    </xf>
    <xf numFmtId="0" fontId="17" fillId="0" borderId="56" xfId="15" applyFont="1" applyFill="1" applyBorder="1" applyAlignment="1" applyProtection="1">
      <alignment wrapText="1"/>
      <protection locked="0"/>
    </xf>
    <xf numFmtId="0" fontId="3" fillId="0" borderId="124" xfId="15" applyFill="1" applyBorder="1"/>
    <xf numFmtId="0" fontId="37" fillId="0" borderId="0" xfId="15" applyFont="1" applyFill="1" applyBorder="1"/>
    <xf numFmtId="0" fontId="3" fillId="0" borderId="0" xfId="15" applyFill="1" applyBorder="1"/>
    <xf numFmtId="0" fontId="3" fillId="0" borderId="157" xfId="15" applyFill="1" applyBorder="1"/>
    <xf numFmtId="0" fontId="3" fillId="0" borderId="175" xfId="15" applyFill="1" applyBorder="1" applyAlignment="1">
      <alignment horizontal="center"/>
    </xf>
    <xf numFmtId="0" fontId="3" fillId="0" borderId="176" xfId="15" applyFill="1" applyBorder="1" applyAlignment="1">
      <alignment horizontal="center"/>
    </xf>
    <xf numFmtId="0" fontId="3" fillId="0" borderId="177" xfId="15" applyFill="1" applyBorder="1" applyAlignment="1">
      <alignment horizontal="center"/>
    </xf>
    <xf numFmtId="0" fontId="3" fillId="0" borderId="127" xfId="15" applyFill="1" applyBorder="1" applyAlignment="1">
      <alignment horizontal="center"/>
    </xf>
    <xf numFmtId="0" fontId="3" fillId="0" borderId="128" xfId="15" applyFill="1" applyBorder="1" applyAlignment="1">
      <alignment horizontal="center"/>
    </xf>
    <xf numFmtId="0" fontId="3" fillId="0" borderId="129" xfId="15" applyFill="1" applyBorder="1" applyAlignment="1">
      <alignment horizontal="center"/>
    </xf>
    <xf numFmtId="0" fontId="3" fillId="0" borderId="130" xfId="15" applyFill="1" applyBorder="1" applyAlignment="1">
      <alignment horizontal="center"/>
    </xf>
    <xf numFmtId="0" fontId="3" fillId="0" borderId="131" xfId="15" applyFill="1" applyBorder="1" applyAlignment="1">
      <alignment horizontal="center"/>
    </xf>
    <xf numFmtId="0" fontId="3" fillId="0" borderId="132" xfId="15" applyFill="1" applyBorder="1" applyAlignment="1">
      <alignment horizontal="center"/>
    </xf>
    <xf numFmtId="0" fontId="17" fillId="0" borderId="0" xfId="1" applyFill="1" applyAlignment="1">
      <alignment vertical="center"/>
    </xf>
    <xf numFmtId="0" fontId="14" fillId="0" borderId="145" xfId="0" applyFont="1" applyBorder="1" applyAlignment="1" applyProtection="1">
      <alignment horizontal="center" vertical="center"/>
      <protection locked="0"/>
    </xf>
    <xf numFmtId="0" fontId="17" fillId="0" borderId="145" xfId="15" applyFont="1" applyFill="1" applyBorder="1" applyAlignment="1" applyProtection="1">
      <alignment wrapText="1"/>
      <protection locked="0"/>
    </xf>
    <xf numFmtId="0" fontId="14" fillId="0" borderId="145" xfId="1" applyFont="1" applyBorder="1" applyAlignment="1" applyProtection="1">
      <alignment vertical="center" wrapText="1"/>
      <protection locked="0"/>
    </xf>
    <xf numFmtId="0" fontId="14" fillId="0" borderId="145" xfId="0" applyFont="1" applyBorder="1" applyAlignment="1" applyProtection="1">
      <alignment horizontal="center" vertical="center" wrapText="1"/>
      <protection locked="0"/>
    </xf>
    <xf numFmtId="0" fontId="17" fillId="0" borderId="145" xfId="1" applyFont="1" applyBorder="1" applyAlignment="1" applyProtection="1">
      <alignment horizontal="center" vertical="center" wrapText="1"/>
      <protection locked="0"/>
    </xf>
    <xf numFmtId="0" fontId="14" fillId="0" borderId="145" xfId="1" applyFont="1" applyBorder="1" applyAlignment="1" applyProtection="1">
      <alignment horizontal="left" vertical="center" wrapText="1"/>
      <protection locked="0"/>
    </xf>
    <xf numFmtId="0" fontId="17" fillId="0" borderId="157" xfId="1" applyFill="1" applyBorder="1" applyAlignment="1">
      <alignment vertical="center"/>
    </xf>
    <xf numFmtId="0" fontId="17" fillId="0" borderId="145" xfId="15" applyFont="1" applyFill="1" applyBorder="1" applyAlignment="1" applyProtection="1">
      <alignment vertical="center" wrapText="1"/>
      <protection locked="0"/>
    </xf>
    <xf numFmtId="0" fontId="0" fillId="0" borderId="157" xfId="0" applyFill="1" applyBorder="1" applyAlignment="1">
      <alignment vertical="center"/>
    </xf>
    <xf numFmtId="0" fontId="60" fillId="0" borderId="145" xfId="1" applyFont="1" applyBorder="1" applyAlignment="1">
      <alignment horizontal="center" vertical="center" wrapText="1"/>
    </xf>
    <xf numFmtId="0" fontId="60" fillId="0" borderId="145" xfId="1" applyFont="1" applyBorder="1" applyAlignment="1" applyProtection="1">
      <alignment horizontal="center" vertical="center" wrapText="1"/>
      <protection locked="0"/>
    </xf>
    <xf numFmtId="0" fontId="39" fillId="0" borderId="145" xfId="15" applyFont="1" applyFill="1" applyBorder="1" applyAlignment="1" applyProtection="1">
      <alignment wrapText="1"/>
      <protection locked="0"/>
    </xf>
    <xf numFmtId="0" fontId="39" fillId="0" borderId="145" xfId="15" applyFont="1" applyFill="1" applyBorder="1" applyAlignment="1" applyProtection="1">
      <alignment horizontal="center" vertical="center" wrapText="1"/>
      <protection locked="0"/>
    </xf>
    <xf numFmtId="0" fontId="40" fillId="0" borderId="188" xfId="0" applyFont="1" applyBorder="1" applyAlignment="1" applyProtection="1">
      <alignment horizontal="center" vertical="center"/>
      <protection locked="0"/>
    </xf>
    <xf numFmtId="0" fontId="55" fillId="21" borderId="77" xfId="0" applyFont="1" applyFill="1" applyBorder="1" applyAlignment="1">
      <alignment horizontal="center" vertical="center" wrapText="1"/>
    </xf>
    <xf numFmtId="0" fontId="55" fillId="21" borderId="81" xfId="0" applyFont="1" applyFill="1" applyBorder="1" applyAlignment="1">
      <alignment horizontal="center" vertical="center" wrapText="1"/>
    </xf>
    <xf numFmtId="0" fontId="0" fillId="0" borderId="0" xfId="0" applyProtection="1"/>
    <xf numFmtId="0" fontId="21" fillId="11" borderId="60" xfId="0" quotePrefix="1" applyNumberFormat="1" applyFont="1" applyFill="1" applyBorder="1" applyAlignment="1">
      <alignment vertical="center" wrapText="1"/>
    </xf>
    <xf numFmtId="0" fontId="21" fillId="11" borderId="159" xfId="0" quotePrefix="1" applyNumberFormat="1" applyFont="1" applyFill="1" applyBorder="1" applyAlignment="1">
      <alignment vertical="center" wrapText="1"/>
    </xf>
    <xf numFmtId="0" fontId="40" fillId="19" borderId="0" xfId="0" applyFont="1" applyFill="1" applyBorder="1" applyAlignment="1" applyProtection="1">
      <alignment vertical="center"/>
      <protection locked="0"/>
    </xf>
    <xf numFmtId="0" fontId="24" fillId="19" borderId="0" xfId="0" applyFont="1" applyFill="1" applyAlignment="1" applyProtection="1">
      <alignment vertical="center" wrapText="1"/>
    </xf>
    <xf numFmtId="0" fontId="0" fillId="19" borderId="0" xfId="0" applyFill="1" applyProtection="1"/>
    <xf numFmtId="0" fontId="18" fillId="11" borderId="0" xfId="0" quotePrefix="1" applyNumberFormat="1" applyFont="1" applyFill="1" applyBorder="1" applyAlignment="1" applyProtection="1">
      <alignment vertical="center"/>
      <protection locked="0"/>
    </xf>
    <xf numFmtId="0" fontId="21" fillId="11" borderId="0" xfId="0" quotePrefix="1" applyNumberFormat="1" applyFont="1" applyFill="1" applyBorder="1" applyAlignment="1" applyProtection="1">
      <alignment horizontal="centerContinuous" vertical="center"/>
      <protection locked="0"/>
    </xf>
    <xf numFmtId="0" fontId="21" fillId="11" borderId="0" xfId="1" applyNumberFormat="1" applyFont="1" applyFill="1" applyBorder="1" applyAlignment="1" applyProtection="1">
      <alignment horizontal="centerContinuous" vertical="center"/>
      <protection locked="0"/>
    </xf>
    <xf numFmtId="0" fontId="22" fillId="11" borderId="0" xfId="0" quotePrefix="1" applyFont="1" applyFill="1" applyBorder="1" applyAlignment="1" applyProtection="1">
      <alignment horizontal="centerContinuous" vertical="center"/>
      <protection locked="0"/>
    </xf>
    <xf numFmtId="0" fontId="21" fillId="11" borderId="0" xfId="0" quotePrefix="1" applyFont="1" applyFill="1" applyBorder="1" applyAlignment="1" applyProtection="1">
      <alignment horizontal="centerContinuous" vertical="center"/>
      <protection locked="0"/>
    </xf>
    <xf numFmtId="0" fontId="37" fillId="19" borderId="0" xfId="12" applyFont="1" applyFill="1"/>
    <xf numFmtId="0" fontId="49" fillId="19" borderId="0" xfId="12" applyFont="1" applyFill="1"/>
    <xf numFmtId="0" fontId="49" fillId="19" borderId="0" xfId="12" applyFont="1" applyFill="1" applyAlignment="1">
      <alignment wrapText="1"/>
    </xf>
    <xf numFmtId="0" fontId="45" fillId="19" borderId="58" xfId="12" applyFont="1" applyFill="1" applyBorder="1" applyAlignment="1">
      <alignment horizontal="center" vertical="center" wrapText="1"/>
    </xf>
    <xf numFmtId="0" fontId="49" fillId="19" borderId="0" xfId="12" applyFont="1" applyFill="1" applyBorder="1" applyAlignment="1">
      <alignment wrapText="1"/>
    </xf>
    <xf numFmtId="0" fontId="49" fillId="19" borderId="143" xfId="12" applyFont="1" applyFill="1" applyBorder="1" applyAlignment="1">
      <alignment wrapText="1"/>
    </xf>
    <xf numFmtId="0" fontId="3" fillId="19" borderId="124" xfId="15" applyFill="1" applyBorder="1"/>
    <xf numFmtId="0" fontId="3" fillId="19" borderId="157" xfId="15" applyFill="1" applyBorder="1"/>
    <xf numFmtId="0" fontId="3" fillId="19" borderId="0" xfId="15" applyFill="1" applyBorder="1"/>
    <xf numFmtId="0" fontId="37" fillId="19" borderId="0" xfId="15" applyFont="1" applyFill="1" applyBorder="1" applyAlignment="1">
      <alignment vertical="top"/>
    </xf>
    <xf numFmtId="0" fontId="3" fillId="19" borderId="0" xfId="15" applyFill="1" applyBorder="1" applyAlignment="1">
      <alignment vertical="top"/>
    </xf>
    <xf numFmtId="0" fontId="3" fillId="19" borderId="0" xfId="15" applyFont="1" applyFill="1" applyBorder="1" applyAlignment="1">
      <alignment vertical="top"/>
    </xf>
    <xf numFmtId="0" fontId="3" fillId="19" borderId="0" xfId="15" applyFont="1" applyFill="1" applyBorder="1" applyAlignment="1">
      <alignment horizontal="center" vertical="top"/>
    </xf>
    <xf numFmtId="0" fontId="37" fillId="19" borderId="0" xfId="15" applyFont="1" applyFill="1" applyBorder="1" applyAlignment="1">
      <alignment vertical="center"/>
    </xf>
    <xf numFmtId="0" fontId="37" fillId="19" borderId="0" xfId="15" applyFont="1" applyFill="1" applyBorder="1"/>
    <xf numFmtId="0" fontId="3" fillId="19" borderId="0" xfId="15" applyFont="1" applyFill="1" applyBorder="1"/>
    <xf numFmtId="0" fontId="3" fillId="19" borderId="0" xfId="15" applyFont="1" applyFill="1" applyBorder="1" applyAlignment="1">
      <alignment horizontal="left" vertical="center" wrapText="1"/>
    </xf>
    <xf numFmtId="0" fontId="40" fillId="19" borderId="0" xfId="15" applyFont="1" applyFill="1" applyBorder="1" applyAlignment="1">
      <alignment horizontal="left" vertical="center" wrapText="1"/>
    </xf>
    <xf numFmtId="0" fontId="3" fillId="19" borderId="124" xfId="15" applyFill="1" applyBorder="1" applyAlignment="1">
      <alignment vertical="center"/>
    </xf>
    <xf numFmtId="0" fontId="37" fillId="19" borderId="0" xfId="15" applyFont="1" applyFill="1" applyBorder="1" applyAlignment="1">
      <alignment vertical="center" wrapText="1"/>
    </xf>
    <xf numFmtId="0" fontId="3" fillId="19" borderId="157" xfId="15" applyFill="1" applyBorder="1" applyAlignment="1">
      <alignment vertical="center"/>
    </xf>
    <xf numFmtId="0" fontId="67" fillId="19" borderId="0" xfId="15" applyFont="1" applyFill="1" applyBorder="1" applyAlignment="1">
      <alignment vertical="center"/>
    </xf>
    <xf numFmtId="0" fontId="3" fillId="19" borderId="0" xfId="15" applyFill="1" applyBorder="1" applyAlignment="1">
      <alignment vertical="center"/>
    </xf>
    <xf numFmtId="0" fontId="3" fillId="19" borderId="0" xfId="15" applyFont="1" applyFill="1" applyBorder="1" applyAlignment="1">
      <alignment vertical="center"/>
    </xf>
    <xf numFmtId="0" fontId="3" fillId="19" borderId="0" xfId="15" applyFont="1" applyFill="1" applyBorder="1" applyAlignment="1">
      <alignment horizontal="right" vertical="center"/>
    </xf>
    <xf numFmtId="0" fontId="3" fillId="19" borderId="0" xfId="15" applyFill="1" applyBorder="1" applyAlignment="1"/>
    <xf numFmtId="0" fontId="3" fillId="19" borderId="157" xfId="15" applyFill="1" applyBorder="1" applyAlignment="1"/>
    <xf numFmtId="0" fontId="3" fillId="19" borderId="124" xfId="15" applyFont="1" applyFill="1" applyBorder="1"/>
    <xf numFmtId="0" fontId="49" fillId="19" borderId="124" xfId="15" applyFont="1" applyFill="1" applyBorder="1"/>
    <xf numFmtId="0" fontId="49" fillId="19" borderId="0" xfId="15" applyFont="1" applyFill="1" applyBorder="1"/>
    <xf numFmtId="0" fontId="64" fillId="19" borderId="172" xfId="15" applyFont="1" applyFill="1" applyBorder="1" applyAlignment="1">
      <alignment horizontal="center" vertical="center" wrapText="1"/>
    </xf>
    <xf numFmtId="0" fontId="45" fillId="19" borderId="0" xfId="15" applyFont="1" applyFill="1" applyBorder="1" applyAlignment="1" applyProtection="1">
      <alignment vertical="center" wrapText="1"/>
      <protection locked="0"/>
    </xf>
    <xf numFmtId="0" fontId="40" fillId="19" borderId="0" xfId="15" applyFont="1" applyFill="1" applyBorder="1" applyAlignment="1">
      <alignment horizontal="left" wrapText="1"/>
    </xf>
    <xf numFmtId="0" fontId="37" fillId="19" borderId="0" xfId="15" applyFont="1" applyFill="1" applyBorder="1" applyAlignment="1">
      <alignment horizontal="left" vertical="center"/>
    </xf>
    <xf numFmtId="0" fontId="37" fillId="19" borderId="157" xfId="15" applyFont="1" applyFill="1" applyBorder="1" applyAlignment="1">
      <alignment vertical="center"/>
    </xf>
    <xf numFmtId="0" fontId="3" fillId="19" borderId="157" xfId="15" applyFill="1" applyBorder="1" applyAlignment="1">
      <alignment wrapText="1"/>
    </xf>
    <xf numFmtId="0" fontId="37" fillId="19" borderId="0" xfId="15" quotePrefix="1" applyFont="1" applyFill="1" applyBorder="1" applyAlignment="1">
      <alignment horizontal="left" vertical="center"/>
    </xf>
    <xf numFmtId="0" fontId="3" fillId="19" borderId="124" xfId="15" applyFill="1" applyBorder="1" applyAlignment="1">
      <alignment wrapText="1"/>
    </xf>
    <xf numFmtId="0" fontId="37" fillId="19" borderId="0" xfId="15" applyFont="1" applyFill="1" applyBorder="1" applyAlignment="1">
      <alignment horizontal="center" vertical="center" wrapText="1"/>
    </xf>
    <xf numFmtId="0" fontId="37" fillId="19" borderId="0" xfId="15" applyFont="1" applyFill="1" applyBorder="1" applyAlignment="1">
      <alignment horizontal="left" vertical="center" wrapText="1"/>
    </xf>
    <xf numFmtId="0" fontId="49" fillId="19" borderId="124" xfId="15" applyFont="1" applyFill="1" applyBorder="1" applyAlignment="1">
      <alignment horizontal="center"/>
    </xf>
    <xf numFmtId="0" fontId="3" fillId="19" borderId="180" xfId="15" applyFill="1" applyBorder="1"/>
    <xf numFmtId="0" fontId="67" fillId="19" borderId="0" xfId="15" applyFont="1" applyFill="1" applyBorder="1" applyAlignment="1">
      <alignment vertical="center" wrapText="1"/>
    </xf>
    <xf numFmtId="0" fontId="67" fillId="19" borderId="124" xfId="15" applyFont="1" applyFill="1" applyBorder="1" applyAlignment="1">
      <alignment vertical="center" wrapText="1"/>
    </xf>
    <xf numFmtId="0" fontId="68" fillId="19" borderId="157" xfId="0" quotePrefix="1" applyNumberFormat="1" applyFont="1" applyFill="1" applyBorder="1" applyAlignment="1">
      <alignment vertical="center" wrapText="1"/>
    </xf>
    <xf numFmtId="0" fontId="67" fillId="19" borderId="0" xfId="15" applyFont="1" applyFill="1" applyBorder="1"/>
    <xf numFmtId="0" fontId="41" fillId="19" borderId="124" xfId="15" applyFont="1" applyFill="1" applyBorder="1" applyAlignment="1">
      <alignment horizontal="center"/>
    </xf>
    <xf numFmtId="0" fontId="41" fillId="19" borderId="0" xfId="15" applyFont="1" applyFill="1" applyBorder="1" applyAlignment="1">
      <alignment horizontal="center"/>
    </xf>
    <xf numFmtId="0" fontId="41" fillId="19" borderId="157" xfId="15" applyFont="1" applyFill="1" applyBorder="1" applyAlignment="1">
      <alignment horizontal="center"/>
    </xf>
    <xf numFmtId="0" fontId="45" fillId="19" borderId="145" xfId="15" applyFont="1" applyFill="1" applyBorder="1" applyAlignment="1">
      <alignment horizontal="center" vertical="center" wrapText="1"/>
    </xf>
    <xf numFmtId="0" fontId="49" fillId="19" borderId="124" xfId="15" applyFont="1" applyFill="1" applyBorder="1" applyAlignment="1">
      <alignment wrapText="1"/>
    </xf>
    <xf numFmtId="0" fontId="49" fillId="19" borderId="119" xfId="15" applyFont="1" applyFill="1" applyBorder="1"/>
    <xf numFmtId="0" fontId="3" fillId="19" borderId="126" xfId="15" applyFill="1" applyBorder="1"/>
    <xf numFmtId="0" fontId="3" fillId="19" borderId="0" xfId="14" applyFill="1"/>
    <xf numFmtId="0" fontId="37" fillId="19" borderId="0" xfId="14" applyFont="1" applyFill="1"/>
    <xf numFmtId="0" fontId="3" fillId="19" borderId="0" xfId="14" applyFill="1" applyBorder="1"/>
    <xf numFmtId="0" fontId="45" fillId="19" borderId="145" xfId="14" applyFont="1" applyFill="1" applyBorder="1" applyAlignment="1">
      <alignment vertical="center" wrapText="1"/>
    </xf>
    <xf numFmtId="0" fontId="45" fillId="19" borderId="145" xfId="14" applyFont="1" applyFill="1" applyBorder="1" applyAlignment="1">
      <alignment horizontal="center" vertical="center" wrapText="1"/>
    </xf>
    <xf numFmtId="0" fontId="40" fillId="19" borderId="0" xfId="14" applyFont="1" applyFill="1" applyBorder="1"/>
    <xf numFmtId="0" fontId="57" fillId="19" borderId="0" xfId="14" applyFont="1" applyFill="1"/>
    <xf numFmtId="0" fontId="3" fillId="19" borderId="26" xfId="14" applyFill="1" applyBorder="1"/>
    <xf numFmtId="0" fontId="3" fillId="19" borderId="0" xfId="14" applyFont="1" applyFill="1" applyBorder="1"/>
    <xf numFmtId="0" fontId="48" fillId="19" borderId="0" xfId="14" applyFont="1" applyFill="1" applyBorder="1"/>
    <xf numFmtId="0" fontId="37" fillId="19" borderId="0" xfId="13" applyFont="1" applyFill="1"/>
    <xf numFmtId="0" fontId="49" fillId="19" borderId="0" xfId="13" applyFont="1" applyFill="1"/>
    <xf numFmtId="0" fontId="35" fillId="19" borderId="0" xfId="13" applyFont="1" applyFill="1"/>
    <xf numFmtId="0" fontId="49" fillId="19" borderId="0" xfId="13" applyFont="1" applyFill="1" applyAlignment="1">
      <alignment horizontal="center"/>
    </xf>
    <xf numFmtId="0" fontId="52" fillId="19" borderId="0" xfId="13" applyFont="1" applyFill="1"/>
    <xf numFmtId="0" fontId="49" fillId="19" borderId="0" xfId="13" applyFont="1" applyFill="1" applyAlignment="1"/>
    <xf numFmtId="0" fontId="0" fillId="19" borderId="56" xfId="13" applyFont="1" applyFill="1" applyBorder="1" applyAlignment="1">
      <alignment vertical="center"/>
    </xf>
    <xf numFmtId="0" fontId="49" fillId="19" borderId="0" xfId="13" applyFont="1" applyFill="1" applyAlignment="1">
      <alignment vertical="center"/>
    </xf>
    <xf numFmtId="0" fontId="37" fillId="19" borderId="0" xfId="13" applyFont="1" applyFill="1" applyAlignment="1">
      <alignment vertical="center"/>
    </xf>
    <xf numFmtId="0" fontId="51" fillId="19" borderId="0" xfId="13" applyFont="1" applyFill="1"/>
    <xf numFmtId="0" fontId="78" fillId="19" borderId="0" xfId="13" applyFont="1" applyFill="1"/>
    <xf numFmtId="0" fontId="79" fillId="19" borderId="0" xfId="13" applyFont="1" applyFill="1" applyAlignment="1">
      <alignment vertical="center"/>
    </xf>
    <xf numFmtId="0" fontId="80" fillId="19" borderId="0" xfId="13" applyFont="1" applyFill="1"/>
    <xf numFmtId="0" fontId="14" fillId="19" borderId="0" xfId="13" applyFont="1" applyFill="1"/>
    <xf numFmtId="0" fontId="78" fillId="19" borderId="0" xfId="13" applyFont="1" applyFill="1" applyAlignment="1">
      <alignment vertical="center"/>
    </xf>
    <xf numFmtId="0" fontId="37" fillId="19" borderId="0" xfId="13" applyFont="1" applyFill="1" applyBorder="1" applyAlignment="1">
      <alignment horizontal="left" wrapText="1"/>
    </xf>
    <xf numFmtId="0" fontId="78" fillId="19" borderId="0" xfId="13" applyFont="1" applyFill="1" applyBorder="1" applyAlignment="1">
      <alignment horizontal="left" vertical="center" wrapText="1"/>
    </xf>
    <xf numFmtId="0" fontId="27" fillId="19" borderId="0" xfId="13" applyFont="1" applyFill="1" applyBorder="1" applyAlignment="1">
      <alignment horizontal="left" wrapText="1"/>
    </xf>
    <xf numFmtId="0" fontId="3" fillId="19" borderId="0" xfId="13" applyFont="1" applyFill="1" applyBorder="1" applyAlignment="1">
      <alignment horizontal="left" wrapText="1"/>
    </xf>
    <xf numFmtId="0" fontId="33" fillId="19" borderId="0" xfId="13" applyFont="1" applyFill="1" applyBorder="1" applyAlignment="1">
      <alignment horizontal="left" wrapText="1"/>
    </xf>
    <xf numFmtId="0" fontId="37" fillId="19" borderId="0" xfId="13" applyFont="1" applyFill="1" applyBorder="1"/>
    <xf numFmtId="0" fontId="37" fillId="19" borderId="0" xfId="13" applyFont="1" applyFill="1" applyBorder="1" applyAlignment="1"/>
    <xf numFmtId="0" fontId="37" fillId="19" borderId="0" xfId="13" applyFont="1" applyFill="1" applyBorder="1" applyAlignment="1">
      <alignment vertical="center"/>
    </xf>
    <xf numFmtId="0" fontId="49" fillId="19" borderId="0" xfId="12" applyFont="1" applyFill="1" applyBorder="1"/>
    <xf numFmtId="0" fontId="49" fillId="19" borderId="156" xfId="12" applyFont="1" applyFill="1" applyBorder="1"/>
    <xf numFmtId="0" fontId="49" fillId="19" borderId="111" xfId="12" applyFont="1" applyFill="1" applyBorder="1"/>
    <xf numFmtId="0" fontId="0" fillId="19" borderId="156" xfId="0" applyFill="1" applyBorder="1"/>
    <xf numFmtId="0" fontId="0" fillId="19" borderId="156" xfId="0" applyFill="1" applyBorder="1" applyAlignment="1">
      <alignment horizontal="center"/>
    </xf>
    <xf numFmtId="0" fontId="0" fillId="19" borderId="118" xfId="0" applyFill="1" applyBorder="1"/>
    <xf numFmtId="0" fontId="0" fillId="19" borderId="118" xfId="0" applyFill="1" applyBorder="1" applyAlignment="1">
      <alignment horizontal="center"/>
    </xf>
    <xf numFmtId="0" fontId="49" fillId="19" borderId="26" xfId="12" applyFont="1" applyFill="1" applyBorder="1"/>
    <xf numFmtId="0" fontId="49" fillId="19" borderId="38" xfId="12" applyFont="1" applyFill="1" applyBorder="1"/>
    <xf numFmtId="0" fontId="49" fillId="19" borderId="159" xfId="12" applyFont="1" applyFill="1" applyBorder="1"/>
    <xf numFmtId="0" fontId="49" fillId="19" borderId="37" xfId="12" applyFont="1" applyFill="1" applyBorder="1"/>
    <xf numFmtId="0" fontId="18" fillId="11" borderId="190" xfId="0" quotePrefix="1" applyNumberFormat="1" applyFont="1" applyFill="1" applyBorder="1" applyAlignment="1">
      <alignment vertical="center"/>
    </xf>
    <xf numFmtId="0" fontId="21" fillId="11" borderId="190" xfId="0" quotePrefix="1" applyNumberFormat="1" applyFont="1" applyFill="1" applyBorder="1" applyAlignment="1">
      <alignment horizontal="centerContinuous" vertical="center" wrapText="1"/>
    </xf>
    <xf numFmtId="0" fontId="21" fillId="11" borderId="190" xfId="0" quotePrefix="1" applyNumberFormat="1" applyFont="1" applyFill="1" applyBorder="1" applyAlignment="1">
      <alignment horizontal="centerContinuous" vertical="center"/>
    </xf>
    <xf numFmtId="0" fontId="21" fillId="11" borderId="190" xfId="1" applyNumberFormat="1" applyFont="1" applyFill="1" applyBorder="1" applyAlignment="1">
      <alignment horizontal="centerContinuous" vertical="center"/>
    </xf>
    <xf numFmtId="0" fontId="22" fillId="11" borderId="190" xfId="0" quotePrefix="1" applyFont="1" applyFill="1" applyBorder="1" applyAlignment="1">
      <alignment horizontal="centerContinuous" vertical="center"/>
    </xf>
    <xf numFmtId="0" fontId="21" fillId="11" borderId="190" xfId="0" quotePrefix="1" applyFont="1" applyFill="1" applyBorder="1" applyAlignment="1">
      <alignment horizontal="centerContinuous" vertical="center"/>
    </xf>
    <xf numFmtId="0" fontId="0" fillId="17" borderId="0" xfId="0" applyFill="1"/>
    <xf numFmtId="0" fontId="21" fillId="11" borderId="0" xfId="0" quotePrefix="1" applyNumberFormat="1" applyFont="1" applyFill="1" applyBorder="1" applyAlignment="1" applyProtection="1">
      <alignment horizontal="center" vertical="center" wrapText="1"/>
      <protection locked="0" hidden="1"/>
    </xf>
    <xf numFmtId="0" fontId="18" fillId="11" borderId="26" xfId="0" quotePrefix="1" applyNumberFormat="1" applyFont="1" applyFill="1" applyBorder="1" applyAlignment="1">
      <alignment vertical="center"/>
    </xf>
    <xf numFmtId="0" fontId="32" fillId="11" borderId="26" xfId="0" quotePrefix="1" applyNumberFormat="1" applyFont="1" applyFill="1" applyBorder="1" applyAlignment="1">
      <alignment vertical="center" wrapText="1"/>
    </xf>
    <xf numFmtId="0" fontId="13" fillId="0" borderId="0" xfId="3" applyFill="1" applyBorder="1" applyProtection="1">
      <protection hidden="1"/>
    </xf>
    <xf numFmtId="0" fontId="74" fillId="17" borderId="0" xfId="3" applyFont="1" applyFill="1" applyBorder="1" applyProtection="1">
      <protection hidden="1"/>
    </xf>
    <xf numFmtId="0" fontId="38" fillId="17" borderId="0" xfId="3" applyFont="1" applyFill="1" applyBorder="1" applyAlignment="1" applyProtection="1">
      <alignment wrapText="1"/>
      <protection hidden="1"/>
    </xf>
    <xf numFmtId="0" fontId="13" fillId="17" borderId="0" xfId="3" applyFill="1" applyBorder="1" applyProtection="1">
      <protection hidden="1"/>
    </xf>
    <xf numFmtId="0" fontId="5" fillId="4" borderId="106" xfId="3" applyFont="1" applyFill="1" applyBorder="1" applyAlignment="1" applyProtection="1">
      <alignment horizontal="center"/>
      <protection locked="0" hidden="1"/>
    </xf>
    <xf numFmtId="0" fontId="24" fillId="19" borderId="0" xfId="0" applyFont="1" applyFill="1" applyAlignment="1" applyProtection="1">
      <alignment vertical="center" wrapText="1"/>
      <protection locked="0" hidden="1"/>
    </xf>
    <xf numFmtId="0" fontId="42" fillId="4" borderId="0" xfId="3" applyFont="1" applyFill="1" applyProtection="1">
      <protection hidden="1"/>
    </xf>
    <xf numFmtId="0" fontId="42" fillId="0" borderId="0" xfId="3" applyFont="1" applyFill="1" applyBorder="1" applyProtection="1">
      <protection hidden="1"/>
    </xf>
    <xf numFmtId="0" fontId="42" fillId="4" borderId="0" xfId="3" applyFont="1" applyFill="1" applyBorder="1" applyProtection="1">
      <protection hidden="1"/>
    </xf>
    <xf numFmtId="0" fontId="42" fillId="17" borderId="0" xfId="3" applyFont="1" applyFill="1" applyProtection="1">
      <protection hidden="1"/>
    </xf>
    <xf numFmtId="0" fontId="42" fillId="17" borderId="0" xfId="3" applyFont="1" applyFill="1" applyBorder="1" applyProtection="1">
      <protection hidden="1"/>
    </xf>
    <xf numFmtId="0" fontId="45" fillId="17" borderId="0" xfId="3" applyFont="1" applyFill="1" applyAlignment="1" applyProtection="1">
      <alignment vertical="center" wrapText="1"/>
      <protection hidden="1"/>
    </xf>
    <xf numFmtId="0" fontId="45" fillId="17" borderId="0" xfId="3" applyFont="1" applyFill="1" applyAlignment="1" applyProtection="1">
      <alignment wrapText="1"/>
      <protection hidden="1"/>
    </xf>
    <xf numFmtId="0" fontId="45" fillId="17" borderId="0" xfId="3" applyFont="1" applyFill="1" applyBorder="1" applyAlignment="1" applyProtection="1">
      <alignment wrapText="1"/>
      <protection hidden="1"/>
    </xf>
    <xf numFmtId="0" fontId="45" fillId="17" borderId="0" xfId="3" applyFont="1" applyFill="1" applyAlignment="1" applyProtection="1">
      <alignment horizontal="center" vertical="center" wrapText="1"/>
      <protection hidden="1"/>
    </xf>
    <xf numFmtId="0" fontId="56" fillId="19" borderId="125" xfId="3" applyFont="1" applyFill="1" applyBorder="1" applyAlignment="1" applyProtection="1">
      <alignment horizontal="center" vertical="top" wrapText="1"/>
      <protection hidden="1"/>
    </xf>
    <xf numFmtId="0" fontId="56" fillId="5" borderId="125" xfId="3" applyFont="1" applyFill="1" applyBorder="1" applyAlignment="1" applyProtection="1">
      <alignment horizontal="center" vertical="top" wrapText="1"/>
      <protection hidden="1"/>
    </xf>
    <xf numFmtId="0" fontId="2" fillId="4" borderId="120" xfId="3" applyFont="1" applyFill="1" applyBorder="1" applyAlignment="1" applyProtection="1">
      <alignment horizontal="center"/>
      <protection locked="0" hidden="1"/>
    </xf>
    <xf numFmtId="0" fontId="5" fillId="4" borderId="121" xfId="3" applyFont="1" applyFill="1" applyBorder="1" applyAlignment="1" applyProtection="1">
      <alignment horizontal="center"/>
      <protection locked="0" hidden="1"/>
    </xf>
    <xf numFmtId="0" fontId="5" fillId="4" borderId="122" xfId="3" applyFont="1" applyFill="1" applyBorder="1" applyAlignment="1" applyProtection="1">
      <alignment horizontal="center"/>
      <protection locked="0" hidden="1"/>
    </xf>
    <xf numFmtId="0" fontId="38" fillId="17" borderId="0" xfId="3" applyFont="1" applyFill="1" applyAlignment="1" applyProtection="1">
      <alignment horizontal="center" wrapText="1"/>
      <protection locked="0"/>
    </xf>
    <xf numFmtId="0" fontId="41" fillId="16" borderId="0" xfId="3" applyFont="1" applyFill="1" applyBorder="1" applyAlignment="1" applyProtection="1">
      <alignment horizontal="center"/>
      <protection hidden="1"/>
    </xf>
    <xf numFmtId="0" fontId="38" fillId="15" borderId="0" xfId="3" applyFont="1" applyFill="1" applyBorder="1" applyAlignment="1" applyProtection="1">
      <alignment horizontal="center" vertical="center" wrapText="1"/>
      <protection hidden="1"/>
    </xf>
    <xf numFmtId="0" fontId="38" fillId="5" borderId="0" xfId="3" applyFont="1" applyFill="1" applyBorder="1" applyAlignment="1" applyProtection="1">
      <alignment horizontal="center" vertical="center" wrapText="1"/>
      <protection hidden="1"/>
    </xf>
    <xf numFmtId="0" fontId="41" fillId="14" borderId="0" xfId="3" applyFont="1" applyFill="1" applyBorder="1" applyAlignment="1" applyProtection="1">
      <alignment horizontal="center"/>
      <protection hidden="1"/>
    </xf>
    <xf numFmtId="0" fontId="40" fillId="4" borderId="120" xfId="3" applyFont="1" applyFill="1" applyBorder="1" applyAlignment="1" applyProtection="1">
      <alignment horizontal="center" vertical="center" wrapText="1"/>
      <protection locked="0"/>
    </xf>
    <xf numFmtId="0" fontId="40" fillId="4" borderId="122" xfId="3" applyFont="1" applyFill="1" applyBorder="1" applyAlignment="1" applyProtection="1">
      <alignment horizontal="center" vertical="center" wrapText="1"/>
      <protection locked="0"/>
    </xf>
    <xf numFmtId="0" fontId="40" fillId="2" borderId="0" xfId="3" applyFont="1" applyFill="1" applyBorder="1" applyAlignment="1" applyProtection="1">
      <alignment horizontal="left" vertical="top" wrapText="1"/>
      <protection hidden="1"/>
    </xf>
    <xf numFmtId="0" fontId="40" fillId="2" borderId="135" xfId="3" applyFont="1" applyFill="1" applyBorder="1" applyAlignment="1" applyProtection="1">
      <alignment horizontal="left" vertical="top" wrapText="1"/>
      <protection hidden="1"/>
    </xf>
    <xf numFmtId="0" fontId="3" fillId="19" borderId="0" xfId="3" applyFont="1" applyFill="1" applyBorder="1" applyAlignment="1" applyProtection="1">
      <alignment horizontal="left" wrapText="1"/>
      <protection hidden="1"/>
    </xf>
    <xf numFmtId="0" fontId="5" fillId="5" borderId="0" xfId="3" applyFont="1" applyFill="1" applyBorder="1" applyAlignment="1" applyProtection="1">
      <alignment horizontal="left" wrapText="1"/>
      <protection hidden="1"/>
    </xf>
    <xf numFmtId="0" fontId="57" fillId="19" borderId="0" xfId="3" applyFont="1" applyFill="1" applyBorder="1" applyAlignment="1" applyProtection="1">
      <alignment horizontal="left" wrapText="1"/>
      <protection hidden="1"/>
    </xf>
    <xf numFmtId="0" fontId="57" fillId="5" borderId="0" xfId="3" applyFont="1" applyFill="1" applyBorder="1" applyAlignment="1" applyProtection="1">
      <alignment horizontal="left" wrapText="1"/>
      <protection hidden="1"/>
    </xf>
    <xf numFmtId="0" fontId="40" fillId="19" borderId="0" xfId="3" applyFont="1" applyFill="1" applyBorder="1" applyAlignment="1" applyProtection="1">
      <alignment horizontal="left" vertical="top" wrapText="1"/>
      <protection hidden="1"/>
    </xf>
    <xf numFmtId="0" fontId="40" fillId="5" borderId="0" xfId="3" applyFont="1" applyFill="1" applyBorder="1" applyAlignment="1" applyProtection="1">
      <alignment horizontal="left" vertical="top" wrapText="1"/>
      <protection hidden="1"/>
    </xf>
    <xf numFmtId="0" fontId="40" fillId="5" borderId="135" xfId="3" applyFont="1" applyFill="1" applyBorder="1" applyAlignment="1" applyProtection="1">
      <alignment horizontal="left" vertical="top" wrapText="1"/>
      <protection hidden="1"/>
    </xf>
    <xf numFmtId="0" fontId="5" fillId="0" borderId="106" xfId="3" applyFont="1" applyFill="1" applyBorder="1" applyAlignment="1" applyProtection="1">
      <alignment horizontal="center" wrapText="1"/>
      <protection locked="0" hidden="1"/>
    </xf>
    <xf numFmtId="0" fontId="72" fillId="17" borderId="0" xfId="3" applyFont="1" applyFill="1" applyAlignment="1" applyProtection="1">
      <alignment horizontal="center" vertical="center" wrapText="1"/>
      <protection hidden="1"/>
    </xf>
    <xf numFmtId="0" fontId="45" fillId="17" borderId="106" xfId="3" applyFont="1" applyFill="1" applyBorder="1" applyAlignment="1" applyProtection="1">
      <alignment horizontal="center" vertical="center" wrapText="1"/>
      <protection locked="0"/>
    </xf>
    <xf numFmtId="0" fontId="40" fillId="0" borderId="1" xfId="0" applyFont="1" applyBorder="1" applyAlignment="1" applyProtection="1">
      <alignment vertical="center"/>
      <protection locked="0"/>
    </xf>
    <xf numFmtId="0" fontId="40" fillId="0" borderId="106" xfId="0" applyFont="1" applyBorder="1" applyAlignment="1" applyProtection="1">
      <alignment vertical="center"/>
      <protection locked="0"/>
    </xf>
    <xf numFmtId="49" fontId="40" fillId="0" borderId="1" xfId="0" applyNumberFormat="1" applyFont="1" applyBorder="1" applyAlignment="1" applyProtection="1">
      <alignment vertical="center"/>
      <protection locked="0"/>
    </xf>
    <xf numFmtId="0" fontId="39" fillId="19" borderId="0" xfId="3" applyFont="1" applyFill="1" applyBorder="1" applyAlignment="1" applyProtection="1">
      <alignment horizontal="left" wrapText="1"/>
      <protection hidden="1"/>
    </xf>
    <xf numFmtId="0" fontId="39" fillId="5" borderId="0" xfId="3" applyFont="1" applyFill="1" applyBorder="1" applyAlignment="1" applyProtection="1">
      <alignment horizontal="left" wrapText="1"/>
      <protection hidden="1"/>
    </xf>
    <xf numFmtId="0" fontId="39" fillId="5" borderId="135" xfId="3" applyFont="1" applyFill="1" applyBorder="1" applyAlignment="1" applyProtection="1">
      <alignment horizontal="left" wrapText="1"/>
      <protection hidden="1"/>
    </xf>
    <xf numFmtId="0" fontId="3" fillId="2" borderId="0" xfId="3" applyFont="1" applyFill="1" applyBorder="1" applyAlignment="1" applyProtection="1">
      <alignment horizontal="left" vertical="center" wrapText="1"/>
      <protection hidden="1"/>
    </xf>
    <xf numFmtId="0" fontId="5" fillId="2" borderId="0" xfId="3" applyFont="1" applyFill="1" applyBorder="1" applyAlignment="1" applyProtection="1">
      <alignment horizontal="left" vertical="center" wrapText="1"/>
      <protection hidden="1"/>
    </xf>
    <xf numFmtId="0" fontId="5" fillId="2" borderId="66" xfId="3" applyFont="1" applyFill="1" applyBorder="1" applyAlignment="1" applyProtection="1">
      <alignment horizontal="left" vertical="center" wrapText="1"/>
      <protection hidden="1"/>
    </xf>
    <xf numFmtId="0" fontId="5" fillId="0" borderId="136" xfId="3" applyFont="1" applyFill="1" applyBorder="1" applyAlignment="1" applyProtection="1">
      <alignment horizontal="center" vertical="center"/>
      <protection locked="0"/>
    </xf>
    <xf numFmtId="49" fontId="5" fillId="0" borderId="137" xfId="3" applyNumberFormat="1" applyFont="1" applyFill="1" applyBorder="1" applyAlignment="1" applyProtection="1">
      <alignment horizontal="center"/>
      <protection locked="0"/>
    </xf>
    <xf numFmtId="0" fontId="5" fillId="0" borderId="137" xfId="3" applyFont="1" applyFill="1" applyBorder="1" applyAlignment="1" applyProtection="1">
      <alignment horizontal="center"/>
      <protection locked="0"/>
    </xf>
    <xf numFmtId="0" fontId="5" fillId="19" borderId="0" xfId="3" applyFont="1" applyFill="1" applyBorder="1" applyAlignment="1" applyProtection="1">
      <alignment horizontal="left" wrapText="1"/>
      <protection hidden="1"/>
    </xf>
    <xf numFmtId="0" fontId="5" fillId="4" borderId="91" xfId="3" applyFont="1" applyFill="1" applyBorder="1" applyAlignment="1" applyProtection="1">
      <alignment horizontal="center" vertical="center"/>
      <protection locked="0"/>
    </xf>
    <xf numFmtId="0" fontId="5" fillId="4" borderId="86" xfId="3" applyFont="1" applyFill="1" applyBorder="1" applyAlignment="1" applyProtection="1">
      <alignment horizontal="center" vertical="center"/>
      <protection locked="0"/>
    </xf>
    <xf numFmtId="0" fontId="5" fillId="4" borderId="92" xfId="3" applyFont="1" applyFill="1" applyBorder="1" applyAlignment="1" applyProtection="1">
      <alignment horizontal="center" vertical="center"/>
      <protection locked="0"/>
    </xf>
    <xf numFmtId="0" fontId="5" fillId="0" borderId="99" xfId="3" applyFont="1" applyFill="1" applyBorder="1" applyAlignment="1" applyProtection="1">
      <alignment horizontal="center" wrapText="1"/>
      <protection locked="0"/>
    </xf>
    <xf numFmtId="0" fontId="5" fillId="0" borderId="101" xfId="3" applyFont="1" applyFill="1" applyBorder="1" applyAlignment="1" applyProtection="1">
      <alignment horizontal="center" wrapText="1"/>
      <protection locked="0"/>
    </xf>
    <xf numFmtId="0" fontId="3" fillId="19" borderId="0" xfId="3" applyFont="1" applyFill="1" applyBorder="1" applyAlignment="1" applyProtection="1">
      <alignment horizontal="left" vertical="center" wrapText="1"/>
      <protection hidden="1"/>
    </xf>
    <xf numFmtId="0" fontId="5" fillId="5" borderId="0" xfId="3" applyFont="1" applyFill="1" applyBorder="1" applyAlignment="1" applyProtection="1">
      <alignment horizontal="left" vertical="center" wrapText="1"/>
      <protection hidden="1"/>
    </xf>
    <xf numFmtId="0" fontId="40" fillId="0" borderId="137" xfId="3" applyFont="1" applyFill="1" applyBorder="1" applyAlignment="1" applyProtection="1">
      <alignment horizontal="center" vertical="center" wrapText="1"/>
      <protection locked="0"/>
    </xf>
    <xf numFmtId="0" fontId="75" fillId="17" borderId="0" xfId="3" applyFont="1" applyFill="1" applyAlignment="1" applyProtection="1">
      <alignment horizontal="left" wrapText="1"/>
      <protection hidden="1"/>
    </xf>
    <xf numFmtId="0" fontId="37" fillId="17" borderId="0" xfId="3" applyFont="1" applyFill="1" applyAlignment="1" applyProtection="1">
      <alignment horizontal="left" wrapText="1"/>
      <protection hidden="1"/>
    </xf>
    <xf numFmtId="0" fontId="41" fillId="11" borderId="0" xfId="3" applyFont="1" applyFill="1" applyBorder="1" applyAlignment="1" applyProtection="1">
      <alignment horizontal="center" wrapText="1"/>
      <protection hidden="1"/>
    </xf>
    <xf numFmtId="0" fontId="40" fillId="13" borderId="0" xfId="3" applyFont="1" applyFill="1" applyBorder="1" applyAlignment="1" applyProtection="1">
      <alignment horizontal="left" vertical="center" wrapText="1"/>
      <protection hidden="1"/>
    </xf>
    <xf numFmtId="0" fontId="40" fillId="5" borderId="0" xfId="3" applyFont="1" applyFill="1" applyBorder="1" applyAlignment="1" applyProtection="1">
      <alignment horizontal="left" vertical="center" wrapText="1"/>
      <protection hidden="1"/>
    </xf>
    <xf numFmtId="0" fontId="40" fillId="5" borderId="133" xfId="3" applyFont="1" applyFill="1" applyBorder="1" applyAlignment="1" applyProtection="1">
      <alignment horizontal="left" vertical="center" wrapText="1"/>
      <protection hidden="1"/>
    </xf>
    <xf numFmtId="0" fontId="3" fillId="13" borderId="0" xfId="3" applyFont="1" applyFill="1" applyBorder="1" applyAlignment="1" applyProtection="1">
      <alignment horizontal="left" wrapText="1"/>
      <protection hidden="1"/>
    </xf>
    <xf numFmtId="0" fontId="5" fillId="5" borderId="133" xfId="3" applyFont="1" applyFill="1" applyBorder="1" applyAlignment="1" applyProtection="1">
      <alignment horizontal="left" wrapText="1"/>
      <protection hidden="1"/>
    </xf>
    <xf numFmtId="0" fontId="40" fillId="15" borderId="0" xfId="3" applyFont="1" applyFill="1" applyBorder="1" applyAlignment="1" applyProtection="1">
      <alignment horizontal="left" vertical="center" wrapText="1"/>
      <protection hidden="1"/>
    </xf>
    <xf numFmtId="0" fontId="3" fillId="15" borderId="0" xfId="3" applyFont="1" applyFill="1" applyBorder="1" applyAlignment="1" applyProtection="1">
      <alignment horizontal="left" vertical="center" wrapText="1"/>
      <protection hidden="1"/>
    </xf>
    <xf numFmtId="0" fontId="3" fillId="18" borderId="0" xfId="3" applyFont="1" applyFill="1" applyBorder="1" applyAlignment="1" applyProtection="1">
      <alignment horizontal="left" wrapText="1"/>
      <protection hidden="1"/>
    </xf>
    <xf numFmtId="0" fontId="5" fillId="17" borderId="0" xfId="3" applyFont="1" applyFill="1" applyBorder="1" applyAlignment="1" applyProtection="1">
      <alignment horizontal="left" wrapText="1"/>
      <protection hidden="1"/>
    </xf>
    <xf numFmtId="0" fontId="5" fillId="17" borderId="41" xfId="3" applyFont="1" applyFill="1" applyBorder="1" applyAlignment="1" applyProtection="1">
      <alignment horizontal="left" wrapText="1"/>
      <protection hidden="1"/>
    </xf>
    <xf numFmtId="0" fontId="5" fillId="4" borderId="121" xfId="3" applyFont="1" applyFill="1" applyBorder="1" applyAlignment="1" applyProtection="1">
      <alignment horizontal="center" vertical="center"/>
      <protection locked="0"/>
    </xf>
    <xf numFmtId="0" fontId="41" fillId="11" borderId="0" xfId="3" applyFont="1" applyFill="1" applyBorder="1" applyAlignment="1" applyProtection="1">
      <alignment horizontal="center"/>
      <protection hidden="1"/>
    </xf>
    <xf numFmtId="0" fontId="5" fillId="0" borderId="83" xfId="3" applyFont="1" applyFill="1" applyBorder="1" applyAlignment="1" applyProtection="1">
      <alignment horizontal="center" wrapText="1"/>
      <protection locked="0"/>
    </xf>
    <xf numFmtId="0" fontId="5" fillId="0" borderId="84" xfId="3" applyFont="1" applyFill="1" applyBorder="1" applyAlignment="1" applyProtection="1">
      <alignment horizontal="center" wrapText="1"/>
      <protection locked="0"/>
    </xf>
    <xf numFmtId="0" fontId="5" fillId="0" borderId="85" xfId="3" applyFont="1" applyFill="1" applyBorder="1" applyAlignment="1" applyProtection="1">
      <alignment horizontal="center" wrapText="1"/>
      <protection locked="0"/>
    </xf>
    <xf numFmtId="0" fontId="45" fillId="17" borderId="0" xfId="3" applyFont="1" applyFill="1" applyAlignment="1" applyProtection="1">
      <alignment horizontal="center" vertical="center" wrapText="1"/>
      <protection locked="0"/>
    </xf>
    <xf numFmtId="0" fontId="40" fillId="2" borderId="104" xfId="3" applyFont="1" applyFill="1" applyBorder="1" applyAlignment="1" applyProtection="1">
      <alignment horizontal="center" vertical="center" wrapText="1"/>
      <protection hidden="1"/>
    </xf>
    <xf numFmtId="0" fontId="40" fillId="2" borderId="0" xfId="3" applyFont="1" applyFill="1" applyBorder="1" applyAlignment="1" applyProtection="1">
      <alignment horizontal="center" vertical="center" wrapText="1"/>
      <protection hidden="1"/>
    </xf>
    <xf numFmtId="0" fontId="5" fillId="0" borderId="99" xfId="3" applyFont="1" applyFill="1" applyBorder="1" applyAlignment="1" applyProtection="1">
      <alignment horizontal="center"/>
      <protection locked="0"/>
    </xf>
    <xf numFmtId="0" fontId="5" fillId="0" borderId="100" xfId="3" applyFont="1" applyFill="1" applyBorder="1" applyAlignment="1" applyProtection="1">
      <alignment horizontal="center"/>
      <protection locked="0"/>
    </xf>
    <xf numFmtId="0" fontId="5" fillId="0" borderId="101" xfId="3" applyFont="1" applyFill="1" applyBorder="1" applyAlignment="1" applyProtection="1">
      <alignment horizontal="center"/>
      <protection locked="0"/>
    </xf>
    <xf numFmtId="0" fontId="40" fillId="2" borderId="0" xfId="3" applyFont="1" applyFill="1" applyBorder="1" applyAlignment="1" applyProtection="1">
      <alignment horizontal="center" wrapText="1"/>
      <protection hidden="1"/>
    </xf>
    <xf numFmtId="0" fontId="40" fillId="2" borderId="103" xfId="3" applyFont="1" applyFill="1" applyBorder="1" applyAlignment="1" applyProtection="1">
      <alignment horizontal="center" wrapText="1"/>
      <protection hidden="1"/>
    </xf>
    <xf numFmtId="0" fontId="41" fillId="20" borderId="0" xfId="3" applyFont="1" applyFill="1" applyBorder="1" applyAlignment="1" applyProtection="1">
      <alignment horizontal="center" wrapText="1"/>
      <protection hidden="1"/>
    </xf>
    <xf numFmtId="0" fontId="41" fillId="20" borderId="0" xfId="3" applyFont="1" applyFill="1" applyBorder="1" applyAlignment="1" applyProtection="1">
      <alignment horizontal="center"/>
      <protection hidden="1"/>
    </xf>
    <xf numFmtId="0" fontId="40" fillId="2" borderId="0" xfId="3" applyFont="1" applyFill="1" applyBorder="1" applyAlignment="1" applyProtection="1">
      <alignment horizontal="left" vertical="center" wrapText="1"/>
      <protection hidden="1"/>
    </xf>
    <xf numFmtId="0" fontId="4" fillId="19" borderId="0" xfId="3" applyFont="1" applyFill="1" applyAlignment="1" applyProtection="1">
      <alignment horizontal="center"/>
      <protection hidden="1"/>
    </xf>
    <xf numFmtId="0" fontId="5" fillId="5" borderId="0" xfId="3" applyFont="1" applyFill="1" applyAlignment="1" applyProtection="1">
      <alignment horizontal="center"/>
      <protection hidden="1"/>
    </xf>
    <xf numFmtId="0" fontId="21" fillId="11" borderId="36" xfId="0" quotePrefix="1" applyNumberFormat="1" applyFont="1" applyFill="1" applyBorder="1" applyAlignment="1" applyProtection="1">
      <alignment horizontal="center" vertical="center" wrapText="1"/>
      <protection locked="0" hidden="1"/>
    </xf>
    <xf numFmtId="0" fontId="21" fillId="11" borderId="0" xfId="0" quotePrefix="1" applyNumberFormat="1" applyFont="1" applyFill="1" applyBorder="1" applyAlignment="1" applyProtection="1">
      <alignment horizontal="center" vertical="center" wrapText="1"/>
      <protection locked="0" hidden="1"/>
    </xf>
    <xf numFmtId="0" fontId="5" fillId="4" borderId="105" xfId="3" applyFont="1" applyFill="1" applyBorder="1" applyAlignment="1" applyProtection="1">
      <alignment horizontal="center"/>
      <protection locked="0"/>
    </xf>
    <xf numFmtId="0" fontId="5" fillId="4" borderId="106" xfId="3" applyFont="1" applyFill="1" applyBorder="1" applyAlignment="1" applyProtection="1">
      <alignment horizontal="center"/>
      <protection locked="0"/>
    </xf>
    <xf numFmtId="0" fontId="5" fillId="0" borderId="136" xfId="3" applyFont="1" applyFill="1" applyBorder="1" applyAlignment="1" applyProtection="1">
      <alignment horizontal="center"/>
      <protection locked="0"/>
    </xf>
    <xf numFmtId="0" fontId="59" fillId="19" borderId="0" xfId="0" applyFont="1" applyFill="1" applyBorder="1" applyAlignment="1">
      <alignment vertical="center" wrapText="1"/>
    </xf>
    <xf numFmtId="0" fontId="59" fillId="9" borderId="0" xfId="0" applyFont="1" applyFill="1" applyBorder="1" applyAlignment="1">
      <alignment vertical="center" wrapText="1"/>
    </xf>
    <xf numFmtId="0" fontId="76" fillId="11" borderId="1" xfId="0" applyFont="1" applyFill="1" applyBorder="1" applyAlignment="1">
      <alignment horizontal="center" vertical="center" wrapText="1"/>
    </xf>
    <xf numFmtId="0" fontId="76" fillId="11" borderId="106" xfId="0" applyFont="1" applyFill="1" applyBorder="1" applyAlignment="1">
      <alignment horizontal="center" vertical="center" wrapText="1"/>
    </xf>
    <xf numFmtId="0" fontId="3" fillId="17" borderId="124" xfId="3" applyFont="1" applyFill="1" applyBorder="1" applyAlignment="1" applyProtection="1">
      <alignment horizontal="center" vertical="center" wrapText="1"/>
      <protection hidden="1"/>
    </xf>
    <xf numFmtId="0" fontId="5" fillId="17" borderId="0" xfId="3" applyFont="1" applyFill="1" applyBorder="1" applyAlignment="1" applyProtection="1">
      <alignment horizontal="center" vertical="center" wrapText="1"/>
      <protection hidden="1"/>
    </xf>
    <xf numFmtId="0" fontId="5" fillId="17" borderId="138" xfId="3" applyFont="1" applyFill="1" applyBorder="1" applyAlignment="1" applyProtection="1">
      <alignment horizontal="center" vertical="center" wrapText="1"/>
      <protection hidden="1"/>
    </xf>
    <xf numFmtId="0" fontId="40" fillId="4" borderId="56" xfId="3" applyFont="1" applyFill="1" applyBorder="1" applyAlignment="1" applyProtection="1">
      <alignment horizontal="center" vertical="top" wrapText="1"/>
      <protection locked="0"/>
    </xf>
    <xf numFmtId="0" fontId="40" fillId="4" borderId="106" xfId="3" applyFont="1" applyFill="1" applyBorder="1" applyAlignment="1" applyProtection="1">
      <alignment horizontal="center" vertical="top" wrapText="1"/>
      <protection locked="0"/>
    </xf>
    <xf numFmtId="0" fontId="61" fillId="11" borderId="0" xfId="0" quotePrefix="1" applyNumberFormat="1" applyFont="1" applyFill="1" applyBorder="1" applyAlignment="1" applyProtection="1">
      <alignment horizontal="right" vertical="center" wrapText="1"/>
      <protection locked="0" hidden="1"/>
    </xf>
    <xf numFmtId="0" fontId="61" fillId="11" borderId="138" xfId="0" quotePrefix="1" applyNumberFormat="1" applyFont="1" applyFill="1" applyBorder="1" applyAlignment="1" applyProtection="1">
      <alignment horizontal="right" vertical="center" wrapText="1"/>
      <protection locked="0" hidden="1"/>
    </xf>
    <xf numFmtId="0" fontId="4" fillId="19" borderId="0" xfId="3" applyFont="1" applyFill="1" applyAlignment="1" applyProtection="1">
      <alignment horizontal="left"/>
      <protection hidden="1"/>
    </xf>
    <xf numFmtId="0" fontId="5" fillId="5" borderId="0" xfId="3" applyFont="1" applyFill="1" applyAlignment="1" applyProtection="1">
      <alignment horizontal="left"/>
      <protection hidden="1"/>
    </xf>
    <xf numFmtId="0" fontId="5" fillId="0" borderId="1" xfId="3" applyFont="1" applyFill="1" applyBorder="1" applyAlignment="1" applyProtection="1">
      <alignment horizontal="center" vertical="center"/>
      <protection locked="0"/>
    </xf>
    <xf numFmtId="0" fontId="5" fillId="0" borderId="106" xfId="3" applyFont="1" applyFill="1" applyBorder="1" applyAlignment="1" applyProtection="1">
      <alignment horizontal="center" vertical="center"/>
      <protection locked="0"/>
    </xf>
    <xf numFmtId="0" fontId="3" fillId="17" borderId="0" xfId="3" applyFont="1" applyFill="1" applyBorder="1" applyAlignment="1" applyProtection="1">
      <alignment horizontal="left" vertical="center" wrapText="1"/>
      <protection hidden="1"/>
    </xf>
    <xf numFmtId="0" fontId="5" fillId="17" borderId="0" xfId="3" applyFont="1" applyFill="1" applyBorder="1" applyAlignment="1" applyProtection="1">
      <alignment horizontal="left" vertical="center" wrapText="1"/>
      <protection hidden="1"/>
    </xf>
    <xf numFmtId="0" fontId="5" fillId="17" borderId="103" xfId="3" applyFont="1" applyFill="1" applyBorder="1" applyAlignment="1" applyProtection="1">
      <alignment horizontal="left" vertical="center" wrapText="1"/>
      <protection hidden="1"/>
    </xf>
    <xf numFmtId="0" fontId="3" fillId="17" borderId="0" xfId="3" applyFont="1" applyFill="1" applyAlignment="1" applyProtection="1">
      <alignment horizontal="left" wrapText="1"/>
      <protection hidden="1"/>
    </xf>
    <xf numFmtId="0" fontId="5" fillId="17" borderId="0" xfId="3" applyFont="1" applyFill="1" applyAlignment="1" applyProtection="1">
      <alignment horizontal="left" wrapText="1"/>
      <protection hidden="1"/>
    </xf>
    <xf numFmtId="0" fontId="37" fillId="18" borderId="0" xfId="3" applyFont="1" applyFill="1" applyBorder="1" applyAlignment="1" applyProtection="1">
      <alignment horizontal="left"/>
      <protection hidden="1"/>
    </xf>
    <xf numFmtId="0" fontId="37" fillId="17" borderId="0" xfId="3" applyFont="1" applyFill="1" applyBorder="1" applyAlignment="1" applyProtection="1">
      <alignment horizontal="left"/>
      <protection hidden="1"/>
    </xf>
    <xf numFmtId="0" fontId="21" fillId="11" borderId="36" xfId="0" quotePrefix="1" applyNumberFormat="1" applyFont="1" applyFill="1" applyBorder="1" applyAlignment="1" applyProtection="1">
      <alignment horizontal="center" vertical="center" wrapText="1"/>
      <protection locked="0"/>
    </xf>
    <xf numFmtId="0" fontId="21" fillId="11" borderId="0" xfId="0" quotePrefix="1" applyNumberFormat="1" applyFont="1" applyFill="1" applyBorder="1" applyAlignment="1" applyProtection="1">
      <alignment horizontal="center" vertical="center" wrapText="1"/>
      <protection locked="0"/>
    </xf>
    <xf numFmtId="0" fontId="21" fillId="11" borderId="82" xfId="0" quotePrefix="1" applyNumberFormat="1" applyFont="1" applyFill="1" applyBorder="1" applyAlignment="1" applyProtection="1">
      <alignment horizontal="center" vertical="center" wrapText="1"/>
      <protection locked="0"/>
    </xf>
    <xf numFmtId="0" fontId="53" fillId="11" borderId="72" xfId="0" applyFont="1" applyFill="1" applyBorder="1" applyAlignment="1">
      <alignment horizontal="center" vertical="center"/>
    </xf>
    <xf numFmtId="0" fontId="53" fillId="11" borderId="73" xfId="0" applyFont="1" applyFill="1" applyBorder="1" applyAlignment="1">
      <alignment horizontal="center" vertical="center"/>
    </xf>
    <xf numFmtId="0" fontId="53" fillId="11" borderId="74" xfId="0" applyFont="1" applyFill="1" applyBorder="1" applyAlignment="1">
      <alignment horizontal="center" vertical="center"/>
    </xf>
    <xf numFmtId="0" fontId="58" fillId="19" borderId="0" xfId="0" applyFont="1" applyFill="1" applyAlignment="1">
      <alignment vertical="center" wrapText="1"/>
    </xf>
    <xf numFmtId="0" fontId="58" fillId="9" borderId="0" xfId="0" applyFont="1" applyFill="1" applyAlignment="1">
      <alignment vertical="center" wrapText="1"/>
    </xf>
    <xf numFmtId="0" fontId="58" fillId="9" borderId="0" xfId="0" applyFont="1" applyFill="1" applyBorder="1" applyAlignment="1">
      <alignment vertical="center" wrapText="1"/>
    </xf>
    <xf numFmtId="0" fontId="40" fillId="19" borderId="104" xfId="0" applyFont="1" applyFill="1" applyBorder="1" applyAlignment="1" applyProtection="1">
      <alignment horizontal="left" vertical="center" wrapText="1"/>
      <protection locked="0"/>
    </xf>
    <xf numFmtId="0" fontId="40" fillId="5" borderId="0" xfId="0" applyFont="1" applyFill="1" applyBorder="1" applyAlignment="1" applyProtection="1">
      <alignment horizontal="left" vertical="center" wrapText="1"/>
      <protection locked="0"/>
    </xf>
    <xf numFmtId="0" fontId="40" fillId="19" borderId="0" xfId="0" applyFont="1" applyFill="1" applyBorder="1" applyAlignment="1" applyProtection="1">
      <alignment horizontal="left" vertical="center" wrapText="1"/>
      <protection locked="0"/>
    </xf>
    <xf numFmtId="0" fontId="40" fillId="5" borderId="157" xfId="0" applyFont="1" applyFill="1" applyBorder="1" applyAlignment="1" applyProtection="1">
      <alignment horizontal="left" vertical="center" wrapText="1"/>
      <protection locked="0"/>
    </xf>
    <xf numFmtId="0" fontId="58" fillId="9" borderId="75" xfId="0" applyFont="1" applyFill="1" applyBorder="1" applyAlignment="1">
      <alignment vertical="center" wrapText="1"/>
    </xf>
    <xf numFmtId="0" fontId="40" fillId="0" borderId="79" xfId="0" applyFont="1" applyBorder="1" applyAlignment="1" applyProtection="1">
      <alignment horizontal="center" vertical="center"/>
      <protection locked="0"/>
    </xf>
    <xf numFmtId="0" fontId="40" fillId="0" borderId="118" xfId="0" applyFont="1" applyBorder="1" applyAlignment="1" applyProtection="1">
      <alignment horizontal="center" vertical="center"/>
      <protection locked="0"/>
    </xf>
    <xf numFmtId="0" fontId="40" fillId="0" borderId="185" xfId="0" applyFont="1" applyBorder="1" applyAlignment="1" applyProtection="1">
      <alignment horizontal="center" vertical="center"/>
      <protection locked="0"/>
    </xf>
    <xf numFmtId="49" fontId="40" fillId="0" borderId="186" xfId="0" applyNumberFormat="1" applyFont="1" applyBorder="1" applyAlignment="1" applyProtection="1">
      <alignment horizontal="center" vertical="center"/>
      <protection locked="0"/>
    </xf>
    <xf numFmtId="49" fontId="40" fillId="0" borderId="187" xfId="0" applyNumberFormat="1" applyFont="1" applyBorder="1" applyAlignment="1" applyProtection="1">
      <alignment horizontal="center" vertical="center"/>
      <protection locked="0"/>
    </xf>
    <xf numFmtId="0" fontId="40" fillId="0" borderId="189" xfId="0" applyFont="1" applyBorder="1" applyAlignment="1" applyProtection="1">
      <alignment horizontal="center" vertical="center"/>
      <protection locked="0"/>
    </xf>
    <xf numFmtId="0" fontId="40" fillId="0" borderId="187" xfId="0" applyFont="1" applyBorder="1" applyAlignment="1" applyProtection="1">
      <alignment horizontal="center" vertical="center"/>
      <protection locked="0"/>
    </xf>
    <xf numFmtId="0" fontId="40" fillId="0" borderId="186" xfId="0" applyFont="1" applyBorder="1" applyAlignment="1" applyProtection="1">
      <alignment horizontal="center" vertical="center"/>
      <protection locked="0"/>
    </xf>
    <xf numFmtId="0" fontId="40" fillId="19" borderId="0" xfId="0" applyFont="1" applyFill="1" applyBorder="1" applyAlignment="1" applyProtection="1">
      <alignment horizontal="center" vertical="center"/>
      <protection locked="0"/>
    </xf>
    <xf numFmtId="0" fontId="40" fillId="5" borderId="0" xfId="0" applyFont="1" applyFill="1" applyBorder="1" applyAlignment="1" applyProtection="1">
      <alignment horizontal="center" vertical="center"/>
      <protection locked="0"/>
    </xf>
    <xf numFmtId="0" fontId="40" fillId="0" borderId="76"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75" xfId="0" applyFont="1" applyBorder="1" applyAlignment="1" applyProtection="1">
      <alignment horizontal="center" vertical="center"/>
      <protection locked="0"/>
    </xf>
    <xf numFmtId="0" fontId="40" fillId="0" borderId="182" xfId="0" applyFont="1" applyBorder="1" applyAlignment="1" applyProtection="1">
      <alignment horizontal="center" vertical="center"/>
      <protection locked="0"/>
    </xf>
    <xf numFmtId="0" fontId="40" fillId="0" borderId="183" xfId="0" applyFont="1" applyBorder="1" applyAlignment="1" applyProtection="1">
      <alignment horizontal="center" vertical="center"/>
      <protection locked="0"/>
    </xf>
    <xf numFmtId="0" fontId="40" fillId="0" borderId="184" xfId="0" applyFont="1" applyBorder="1" applyAlignment="1" applyProtection="1">
      <alignment horizontal="center" vertical="center"/>
      <protection locked="0"/>
    </xf>
    <xf numFmtId="49" fontId="40" fillId="0" borderId="79" xfId="0" applyNumberFormat="1" applyFont="1" applyBorder="1" applyAlignment="1" applyProtection="1">
      <alignment horizontal="center" vertical="center"/>
      <protection locked="0"/>
    </xf>
    <xf numFmtId="49" fontId="40" fillId="0" borderId="118" xfId="0" applyNumberFormat="1" applyFont="1" applyBorder="1" applyAlignment="1" applyProtection="1">
      <alignment horizontal="center" vertical="center"/>
      <protection locked="0"/>
    </xf>
    <xf numFmtId="49" fontId="40" fillId="0" borderId="185" xfId="0" applyNumberFormat="1" applyFont="1" applyBorder="1" applyAlignment="1" applyProtection="1">
      <alignment horizontal="center" vertical="center"/>
      <protection locked="0"/>
    </xf>
    <xf numFmtId="0" fontId="40" fillId="0" borderId="174" xfId="0" applyFont="1" applyBorder="1" applyAlignment="1" applyProtection="1">
      <alignment horizontal="center" vertical="center"/>
      <protection locked="0"/>
    </xf>
    <xf numFmtId="0" fontId="3" fillId="19" borderId="0" xfId="15" applyFont="1" applyFill="1" applyBorder="1" applyAlignment="1" applyProtection="1">
      <alignment horizontal="left" wrapText="1"/>
      <protection hidden="1"/>
    </xf>
    <xf numFmtId="0" fontId="3" fillId="5" borderId="0" xfId="15" applyFont="1" applyFill="1" applyBorder="1" applyAlignment="1" applyProtection="1">
      <alignment horizontal="left" wrapText="1"/>
      <protection hidden="1"/>
    </xf>
    <xf numFmtId="0" fontId="40" fillId="0" borderId="172" xfId="15" applyFont="1" applyFill="1" applyBorder="1" applyAlignment="1" applyProtection="1">
      <alignment horizontal="center" wrapText="1"/>
      <protection locked="0"/>
    </xf>
    <xf numFmtId="0" fontId="40" fillId="0" borderId="173" xfId="15" applyFont="1" applyFill="1" applyBorder="1" applyAlignment="1" applyProtection="1">
      <alignment horizontal="center" wrapText="1"/>
      <protection locked="0"/>
    </xf>
    <xf numFmtId="0" fontId="54" fillId="11" borderId="145" xfId="0" applyFont="1" applyFill="1" applyBorder="1" applyAlignment="1">
      <alignment horizontal="center" vertical="center" wrapText="1"/>
    </xf>
    <xf numFmtId="0" fontId="17" fillId="0" borderId="145" xfId="0" applyFont="1" applyBorder="1" applyAlignment="1" applyProtection="1">
      <alignment vertical="center"/>
      <protection locked="0"/>
    </xf>
    <xf numFmtId="0" fontId="53" fillId="11" borderId="0" xfId="0" applyFont="1" applyFill="1" applyAlignment="1">
      <alignment horizontal="center" vertical="center"/>
    </xf>
    <xf numFmtId="0" fontId="55" fillId="21" borderId="80" xfId="0" applyFont="1" applyFill="1" applyBorder="1" applyAlignment="1">
      <alignment horizontal="center" vertical="center" wrapText="1"/>
    </xf>
    <xf numFmtId="0" fontId="55" fillId="21" borderId="81" xfId="0" applyFont="1" applyFill="1" applyBorder="1" applyAlignment="1">
      <alignment horizontal="center" vertical="center" wrapText="1"/>
    </xf>
    <xf numFmtId="0" fontId="55" fillId="21" borderId="78" xfId="0" applyFont="1" applyFill="1" applyBorder="1" applyAlignment="1">
      <alignment horizontal="center" vertical="center" wrapText="1"/>
    </xf>
    <xf numFmtId="1" fontId="17" fillId="19" borderId="0" xfId="0" applyNumberFormat="1" applyFont="1" applyFill="1" applyBorder="1" applyAlignment="1" applyProtection="1">
      <alignment horizontal="center" vertical="center"/>
      <protection locked="0"/>
    </xf>
    <xf numFmtId="1" fontId="17" fillId="9" borderId="0" xfId="0" applyNumberFormat="1" applyFont="1" applyFill="1" applyBorder="1" applyAlignment="1" applyProtection="1">
      <alignment horizontal="center" vertical="center"/>
      <protection locked="0"/>
    </xf>
    <xf numFmtId="0" fontId="17" fillId="19" borderId="0" xfId="0" applyFont="1" applyFill="1" applyBorder="1" applyAlignment="1" applyProtection="1">
      <alignment horizontal="center" vertical="center"/>
      <protection locked="0"/>
    </xf>
    <xf numFmtId="0" fontId="17" fillId="9" borderId="0" xfId="0" applyFont="1" applyFill="1" applyBorder="1" applyAlignment="1" applyProtection="1">
      <alignment horizontal="center" vertical="center"/>
      <protection locked="0"/>
    </xf>
    <xf numFmtId="1" fontId="17" fillId="5" borderId="0" xfId="0" applyNumberFormat="1"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protection locked="0"/>
    </xf>
    <xf numFmtId="0" fontId="0" fillId="0" borderId="1" xfId="0" applyBorder="1" applyAlignment="1">
      <alignment horizontal="center"/>
    </xf>
    <xf numFmtId="0" fontId="38" fillId="10" borderId="47" xfId="0" applyFont="1" applyFill="1" applyBorder="1" applyAlignment="1">
      <alignment horizontal="center" vertical="center" wrapText="1"/>
    </xf>
    <xf numFmtId="0" fontId="38" fillId="10" borderId="48" xfId="0" applyFont="1" applyFill="1" applyBorder="1" applyAlignment="1">
      <alignment horizontal="center" vertical="center" wrapText="1"/>
    </xf>
    <xf numFmtId="0" fontId="0" fillId="5" borderId="1" xfId="0" applyFill="1" applyBorder="1" applyAlignment="1">
      <alignment horizontal="center" vertical="center"/>
    </xf>
    <xf numFmtId="0" fontId="38" fillId="0" borderId="1" xfId="0" applyFont="1" applyBorder="1" applyAlignment="1">
      <alignment horizontal="center" vertical="center" wrapText="1"/>
    </xf>
    <xf numFmtId="0" fontId="39" fillId="0" borderId="1" xfId="0" applyFont="1" applyFill="1" applyBorder="1" applyAlignment="1">
      <alignment horizontal="center" vertical="center" wrapText="1"/>
    </xf>
    <xf numFmtId="0" fontId="39" fillId="4" borderId="56" xfId="0" quotePrefix="1" applyFont="1" applyFill="1" applyBorder="1" applyAlignment="1">
      <alignment horizontal="center" vertical="center" wrapText="1"/>
    </xf>
    <xf numFmtId="0" fontId="38" fillId="0" borderId="50" xfId="0" applyFont="1" applyBorder="1" applyAlignment="1">
      <alignment horizontal="center" vertical="center" wrapText="1"/>
    </xf>
    <xf numFmtId="0" fontId="38" fillId="0" borderId="48" xfId="0" applyFont="1" applyBorder="1" applyAlignment="1">
      <alignment horizontal="center" vertical="center" wrapText="1"/>
    </xf>
    <xf numFmtId="0" fontId="39" fillId="10" borderId="50" xfId="0" applyFont="1" applyFill="1" applyBorder="1" applyAlignment="1">
      <alignment horizontal="center" vertical="center" wrapText="1"/>
    </xf>
    <xf numFmtId="0" fontId="39" fillId="10" borderId="48" xfId="0" applyFont="1" applyFill="1" applyBorder="1" applyAlignment="1">
      <alignment horizontal="center" vertical="center" wrapText="1"/>
    </xf>
    <xf numFmtId="0" fontId="0" fillId="10" borderId="1" xfId="0" applyFill="1" applyBorder="1" applyAlignment="1">
      <alignment horizontal="center"/>
    </xf>
    <xf numFmtId="0" fontId="39" fillId="10" borderId="50" xfId="0" quotePrefix="1" applyFont="1" applyFill="1" applyBorder="1" applyAlignment="1">
      <alignment horizontal="center" vertical="center" wrapText="1"/>
    </xf>
    <xf numFmtId="0" fontId="39" fillId="10" borderId="48" xfId="0" quotePrefix="1" applyFont="1" applyFill="1" applyBorder="1" applyAlignment="1">
      <alignment horizontal="center" vertical="center" wrapText="1"/>
    </xf>
    <xf numFmtId="0" fontId="38" fillId="10" borderId="50" xfId="0" applyFont="1" applyFill="1" applyBorder="1" applyAlignment="1">
      <alignment horizontal="center" vertical="center" wrapText="1"/>
    </xf>
    <xf numFmtId="0" fontId="39" fillId="10" borderId="43" xfId="0" applyFont="1" applyFill="1" applyBorder="1" applyAlignment="1">
      <alignment horizontal="center" vertical="center" wrapText="1"/>
    </xf>
    <xf numFmtId="0" fontId="46" fillId="10" borderId="41" xfId="0" applyFont="1" applyFill="1" applyBorder="1" applyAlignment="1">
      <alignment horizontal="center" vertical="center" wrapText="1"/>
    </xf>
    <xf numFmtId="0" fontId="46" fillId="10" borderId="46" xfId="0" applyFont="1" applyFill="1" applyBorder="1" applyAlignment="1">
      <alignment horizontal="center" vertical="center" wrapText="1"/>
    </xf>
    <xf numFmtId="0" fontId="46" fillId="10" borderId="45" xfId="0" applyFont="1" applyFill="1" applyBorder="1" applyAlignment="1">
      <alignment horizontal="center" vertical="center" wrapText="1"/>
    </xf>
    <xf numFmtId="0" fontId="38" fillId="0" borderId="53"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45" xfId="0" applyFont="1" applyBorder="1" applyAlignment="1">
      <alignment horizontal="center" vertical="center" wrapText="1"/>
    </xf>
    <xf numFmtId="0" fontId="0" fillId="0" borderId="57" xfId="0" applyFill="1" applyBorder="1" applyAlignment="1">
      <alignment horizontal="center"/>
    </xf>
    <xf numFmtId="0" fontId="0" fillId="0" borderId="55" xfId="0" applyFill="1" applyBorder="1" applyAlignment="1">
      <alignment horizontal="center"/>
    </xf>
    <xf numFmtId="0" fontId="39" fillId="4" borderId="1" xfId="0" quotePrefix="1" applyFont="1" applyFill="1" applyBorder="1" applyAlignment="1">
      <alignment horizontal="center" vertical="center" wrapText="1"/>
    </xf>
    <xf numFmtId="0" fontId="0" fillId="0" borderId="49"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39" fillId="5" borderId="43" xfId="0" quotePrefix="1" applyFont="1" applyFill="1" applyBorder="1" applyAlignment="1">
      <alignment horizontal="center" vertical="center" wrapText="1"/>
    </xf>
    <xf numFmtId="0" fontId="38" fillId="10" borderId="106" xfId="0" applyFont="1" applyFill="1" applyBorder="1" applyAlignment="1">
      <alignment horizontal="center" vertical="center" wrapText="1"/>
    </xf>
    <xf numFmtId="0" fontId="0" fillId="10" borderId="106" xfId="0" applyFill="1" applyBorder="1" applyAlignment="1">
      <alignment horizontal="center"/>
    </xf>
    <xf numFmtId="0" fontId="38" fillId="0" borderId="60"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65" xfId="0" applyFont="1" applyBorder="1" applyAlignment="1">
      <alignment horizontal="center" vertical="center" wrapText="1"/>
    </xf>
    <xf numFmtId="0" fontId="0" fillId="0" borderId="107" xfId="0" applyFill="1" applyBorder="1" applyAlignment="1">
      <alignment horizontal="center"/>
    </xf>
    <xf numFmtId="0" fontId="0" fillId="0" borderId="109" xfId="0" applyFill="1" applyBorder="1" applyAlignment="1">
      <alignment horizontal="center"/>
    </xf>
    <xf numFmtId="0" fontId="39" fillId="0" borderId="60" xfId="0" applyFont="1" applyFill="1" applyBorder="1" applyAlignment="1">
      <alignment horizontal="center" vertical="center" wrapText="1"/>
    </xf>
    <xf numFmtId="0" fontId="39" fillId="0" borderId="61" xfId="0" applyFont="1" applyFill="1" applyBorder="1" applyAlignment="1">
      <alignment horizontal="center" vertical="center" wrapText="1"/>
    </xf>
    <xf numFmtId="0" fontId="39" fillId="0" borderId="71" xfId="0" applyFont="1" applyFill="1" applyBorder="1" applyAlignment="1">
      <alignment horizontal="center" vertical="center" wrapText="1"/>
    </xf>
    <xf numFmtId="0" fontId="39" fillId="0" borderId="65" xfId="0" applyFont="1" applyFill="1" applyBorder="1" applyAlignment="1">
      <alignment horizontal="center" vertical="center" wrapText="1"/>
    </xf>
    <xf numFmtId="0" fontId="0" fillId="10" borderId="1" xfId="0" applyFill="1" applyBorder="1" applyAlignment="1">
      <alignment horizontal="center" vertical="center" wrapText="1"/>
    </xf>
    <xf numFmtId="0" fontId="36" fillId="10" borderId="48" xfId="0" applyFont="1" applyFill="1" applyBorder="1" applyAlignment="1">
      <alignment horizontal="center" vertical="center" wrapText="1"/>
    </xf>
    <xf numFmtId="0" fontId="38" fillId="10" borderId="43" xfId="0" applyFont="1" applyFill="1" applyBorder="1" applyAlignment="1">
      <alignment horizontal="center" vertical="center" wrapText="1"/>
    </xf>
    <xf numFmtId="0" fontId="38" fillId="10" borderId="41" xfId="0" applyFont="1" applyFill="1" applyBorder="1" applyAlignment="1">
      <alignment horizontal="center" vertical="center" wrapText="1"/>
    </xf>
    <xf numFmtId="0" fontId="38" fillId="10" borderId="46" xfId="0" applyFont="1" applyFill="1" applyBorder="1" applyAlignment="1">
      <alignment horizontal="center" vertical="center" wrapText="1"/>
    </xf>
    <xf numFmtId="0" fontId="38" fillId="10" borderId="45"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9" fillId="10" borderId="60" xfId="0" applyFont="1" applyFill="1" applyBorder="1" applyAlignment="1">
      <alignment horizontal="center" vertical="center" wrapText="1"/>
    </xf>
    <xf numFmtId="0" fontId="39" fillId="10" borderId="61" xfId="0" applyFont="1" applyFill="1" applyBorder="1" applyAlignment="1">
      <alignment horizontal="center" vertical="center" wrapText="1"/>
    </xf>
    <xf numFmtId="0" fontId="39" fillId="10" borderId="71"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0" fillId="10" borderId="107" xfId="0" applyFill="1" applyBorder="1" applyAlignment="1">
      <alignment horizontal="center"/>
    </xf>
    <xf numFmtId="0" fontId="0" fillId="10" borderId="109" xfId="0" applyFill="1" applyBorder="1" applyAlignment="1">
      <alignment horizontal="center"/>
    </xf>
    <xf numFmtId="0" fontId="38" fillId="5" borderId="0" xfId="0" applyFont="1" applyFill="1" applyBorder="1" applyAlignment="1">
      <alignment horizontal="center" vertical="center" wrapText="1"/>
    </xf>
    <xf numFmtId="0" fontId="0" fillId="0" borderId="107" xfId="0" applyBorder="1" applyAlignment="1">
      <alignment horizontal="center"/>
    </xf>
    <xf numFmtId="0" fontId="0" fillId="0" borderId="109" xfId="0" applyBorder="1" applyAlignment="1">
      <alignment horizontal="center"/>
    </xf>
    <xf numFmtId="0" fontId="39" fillId="5" borderId="0" xfId="0" applyFont="1" applyFill="1" applyBorder="1" applyAlignment="1">
      <alignment horizontal="center" vertical="center" wrapText="1"/>
    </xf>
    <xf numFmtId="0" fontId="38" fillId="0" borderId="70" xfId="0" applyFont="1" applyBorder="1" applyAlignment="1">
      <alignment horizontal="center" vertical="center" wrapText="1"/>
    </xf>
    <xf numFmtId="0" fontId="38" fillId="10" borderId="70" xfId="0" applyFont="1" applyFill="1" applyBorder="1" applyAlignment="1">
      <alignment horizontal="center" vertical="center" wrapText="1"/>
    </xf>
    <xf numFmtId="0" fontId="38" fillId="10" borderId="65" xfId="0" applyFont="1" applyFill="1" applyBorder="1" applyAlignment="1">
      <alignment horizontal="center" vertical="center" wrapText="1"/>
    </xf>
    <xf numFmtId="0" fontId="39" fillId="10" borderId="69" xfId="0" applyFont="1" applyFill="1" applyBorder="1" applyAlignment="1">
      <alignment horizontal="center" vertical="center" wrapText="1"/>
    </xf>
    <xf numFmtId="0" fontId="36" fillId="10" borderId="71" xfId="0" applyFont="1" applyFill="1" applyBorder="1" applyAlignment="1">
      <alignment horizontal="center" vertical="center" wrapText="1"/>
    </xf>
    <xf numFmtId="0" fontId="39" fillId="0" borderId="69" xfId="0" applyFont="1" applyBorder="1" applyAlignment="1">
      <alignment horizontal="center" vertical="center" wrapText="1"/>
    </xf>
    <xf numFmtId="0" fontId="39" fillId="0" borderId="71" xfId="0" applyFont="1" applyBorder="1" applyAlignment="1">
      <alignment horizontal="center" vertical="center" wrapText="1"/>
    </xf>
    <xf numFmtId="0" fontId="0" fillId="0" borderId="106" xfId="0" applyFill="1" applyBorder="1" applyAlignment="1">
      <alignment horizontal="center"/>
    </xf>
    <xf numFmtId="0" fontId="39" fillId="0" borderId="107" xfId="0" applyFont="1" applyFill="1" applyBorder="1" applyAlignment="1">
      <alignment horizontal="center" vertical="center" wrapText="1"/>
    </xf>
    <xf numFmtId="0" fontId="39" fillId="0" borderId="108" xfId="0" applyFont="1" applyFill="1" applyBorder="1" applyAlignment="1">
      <alignment horizontal="center" vertical="center" wrapText="1"/>
    </xf>
    <xf numFmtId="0" fontId="39" fillId="0" borderId="109" xfId="0" applyFont="1" applyFill="1" applyBorder="1" applyAlignment="1">
      <alignment horizontal="center" vertical="center" wrapText="1"/>
    </xf>
    <xf numFmtId="0" fontId="39" fillId="10" borderId="110" xfId="0" applyFont="1" applyFill="1" applyBorder="1" applyAlignment="1">
      <alignment horizontal="center" vertical="center" wrapText="1"/>
    </xf>
    <xf numFmtId="0" fontId="39" fillId="4" borderId="107" xfId="0" quotePrefix="1" applyFont="1" applyFill="1" applyBorder="1" applyAlignment="1">
      <alignment horizontal="center" vertical="center" wrapText="1"/>
    </xf>
    <xf numFmtId="0" fontId="39" fillId="4" borderId="108" xfId="0" quotePrefix="1" applyFont="1" applyFill="1" applyBorder="1" applyAlignment="1">
      <alignment horizontal="center" vertical="center" wrapText="1"/>
    </xf>
    <xf numFmtId="0" fontId="39" fillId="4" borderId="109" xfId="0" quotePrefix="1" applyFont="1" applyFill="1" applyBorder="1" applyAlignment="1">
      <alignment horizontal="center" vertical="center" wrapText="1"/>
    </xf>
    <xf numFmtId="0" fontId="0" fillId="0" borderId="106" xfId="0" applyFill="1" applyBorder="1" applyAlignment="1">
      <alignment horizontal="center" wrapText="1"/>
    </xf>
    <xf numFmtId="0" fontId="17" fillId="0" borderId="56" xfId="0" applyFont="1" applyFill="1" applyBorder="1" applyAlignment="1" applyProtection="1">
      <alignment horizontal="center" vertical="center" wrapText="1"/>
      <protection locked="0"/>
    </xf>
    <xf numFmtId="0" fontId="17" fillId="0" borderId="58" xfId="0" applyFont="1" applyFill="1" applyBorder="1" applyAlignment="1" applyProtection="1">
      <alignment horizontal="center" vertical="center" wrapText="1"/>
      <protection locked="0"/>
    </xf>
    <xf numFmtId="0" fontId="17" fillId="0" borderId="59" xfId="0" applyFont="1" applyFill="1" applyBorder="1" applyAlignment="1" applyProtection="1">
      <alignment horizontal="center" vertical="center" wrapText="1"/>
      <protection locked="0"/>
    </xf>
    <xf numFmtId="0" fontId="17" fillId="0" borderId="62" xfId="0" applyFont="1" applyFill="1" applyBorder="1" applyAlignment="1" applyProtection="1">
      <alignment horizontal="center" vertical="center" wrapText="1"/>
      <protection locked="0"/>
    </xf>
    <xf numFmtId="0" fontId="45" fillId="19" borderId="58" xfId="12" applyFont="1" applyFill="1" applyBorder="1" applyAlignment="1">
      <alignment horizontal="center" vertical="center" wrapText="1"/>
    </xf>
    <xf numFmtId="0" fontId="45" fillId="5" borderId="62" xfId="12" applyFont="1" applyFill="1" applyBorder="1" applyAlignment="1">
      <alignment horizontal="center" vertical="center" wrapText="1"/>
    </xf>
    <xf numFmtId="0" fontId="45" fillId="5" borderId="59" xfId="12" applyFont="1" applyFill="1" applyBorder="1" applyAlignment="1">
      <alignment horizontal="center" vertical="center" wrapText="1"/>
    </xf>
    <xf numFmtId="0" fontId="41" fillId="11" borderId="139" xfId="12" applyFont="1" applyFill="1" applyBorder="1" applyAlignment="1">
      <alignment horizontal="center"/>
    </xf>
    <xf numFmtId="0" fontId="41" fillId="6" borderId="140" xfId="12" applyFont="1" applyFill="1" applyBorder="1" applyAlignment="1">
      <alignment horizontal="center"/>
    </xf>
    <xf numFmtId="0" fontId="17" fillId="0" borderId="58" xfId="12" applyFont="1" applyFill="1" applyBorder="1" applyAlignment="1" applyProtection="1">
      <alignment horizontal="center" wrapText="1"/>
      <protection locked="0"/>
    </xf>
    <xf numFmtId="0" fontId="17" fillId="0" borderId="59" xfId="12" applyFont="1" applyFill="1" applyBorder="1" applyAlignment="1" applyProtection="1">
      <alignment horizontal="center" wrapText="1"/>
      <protection locked="0"/>
    </xf>
    <xf numFmtId="0" fontId="17" fillId="0" borderId="62" xfId="12" applyFont="1" applyFill="1" applyBorder="1" applyAlignment="1" applyProtection="1">
      <alignment horizontal="center" wrapText="1"/>
      <protection locked="0"/>
    </xf>
    <xf numFmtId="0" fontId="57" fillId="19" borderId="104" xfId="12" applyFont="1" applyFill="1" applyBorder="1" applyAlignment="1" applyProtection="1">
      <alignment horizontal="center"/>
      <protection locked="0" hidden="1"/>
    </xf>
    <xf numFmtId="0" fontId="57" fillId="5" borderId="0" xfId="12" applyFont="1" applyFill="1" applyAlignment="1" applyProtection="1">
      <alignment horizontal="center"/>
      <protection locked="0" hidden="1"/>
    </xf>
    <xf numFmtId="0" fontId="45" fillId="19" borderId="56" xfId="12" applyFont="1" applyFill="1" applyBorder="1" applyAlignment="1">
      <alignment horizontal="center" vertical="center" wrapText="1"/>
    </xf>
    <xf numFmtId="0" fontId="45" fillId="5" borderId="56" xfId="12" applyFont="1" applyFill="1" applyBorder="1" applyAlignment="1">
      <alignment horizontal="center" vertical="center" wrapText="1"/>
    </xf>
    <xf numFmtId="0" fontId="17" fillId="0" borderId="56" xfId="0" applyFont="1" applyBorder="1" applyAlignment="1" applyProtection="1">
      <alignment horizontal="center" vertical="center" wrapText="1"/>
      <protection locked="0"/>
    </xf>
    <xf numFmtId="0" fontId="41" fillId="11" borderId="117" xfId="12" applyFont="1" applyFill="1" applyBorder="1" applyAlignment="1">
      <alignment horizontal="center"/>
    </xf>
    <xf numFmtId="0" fontId="41" fillId="6" borderId="0" xfId="12" applyFont="1" applyFill="1" applyBorder="1" applyAlignment="1">
      <alignment horizontal="center"/>
    </xf>
    <xf numFmtId="0" fontId="49" fillId="0" borderId="0" xfId="12" applyFont="1" applyFill="1" applyAlignment="1">
      <alignment horizontal="center"/>
    </xf>
    <xf numFmtId="0" fontId="49" fillId="19" borderId="0" xfId="12" applyFont="1" applyFill="1" applyAlignment="1">
      <alignment horizontal="left" wrapText="1"/>
    </xf>
    <xf numFmtId="0" fontId="49" fillId="5" borderId="0" xfId="12" applyFont="1" applyFill="1" applyAlignment="1">
      <alignment horizontal="left" wrapText="1"/>
    </xf>
    <xf numFmtId="0" fontId="49" fillId="19" borderId="0" xfId="12" applyFont="1" applyFill="1" applyAlignment="1">
      <alignment horizontal="center" wrapText="1"/>
    </xf>
    <xf numFmtId="0" fontId="49" fillId="5" borderId="0" xfId="12" applyFont="1" applyFill="1" applyAlignment="1">
      <alignment horizontal="center" wrapText="1"/>
    </xf>
    <xf numFmtId="0" fontId="14" fillId="0" borderId="58" xfId="0" applyFont="1" applyBorder="1" applyAlignment="1" applyProtection="1">
      <alignment horizontal="center" vertical="center" wrapText="1"/>
      <protection locked="0" hidden="1"/>
    </xf>
    <xf numFmtId="0" fontId="14" fillId="0" borderId="62" xfId="0" applyFont="1" applyBorder="1" applyAlignment="1" applyProtection="1">
      <alignment horizontal="center" vertical="center" wrapText="1"/>
      <protection locked="0" hidden="1"/>
    </xf>
    <xf numFmtId="0" fontId="49" fillId="0" borderId="4" xfId="12" applyFont="1" applyFill="1" applyBorder="1" applyAlignment="1">
      <alignment horizontal="center" wrapText="1"/>
    </xf>
    <xf numFmtId="0" fontId="49" fillId="0" borderId="5" xfId="12" applyFont="1" applyFill="1" applyBorder="1" applyAlignment="1">
      <alignment horizontal="center" wrapText="1"/>
    </xf>
    <xf numFmtId="0" fontId="49" fillId="0" borderId="6" xfId="12" applyFont="1" applyFill="1" applyBorder="1" applyAlignment="1">
      <alignment horizontal="center" wrapText="1"/>
    </xf>
    <xf numFmtId="0" fontId="21" fillId="3" borderId="36" xfId="0" quotePrefix="1" applyFont="1" applyFill="1" applyBorder="1" applyAlignment="1" applyProtection="1">
      <alignment horizontal="center" vertical="center"/>
      <protection locked="0"/>
    </xf>
    <xf numFmtId="0" fontId="21" fillId="3" borderId="0" xfId="0" quotePrefix="1" applyFont="1" applyFill="1" applyBorder="1" applyAlignment="1" applyProtection="1">
      <alignment horizontal="center" vertical="center"/>
      <protection locked="0"/>
    </xf>
    <xf numFmtId="0" fontId="35" fillId="19" borderId="12" xfId="12" applyFont="1" applyFill="1" applyBorder="1" applyAlignment="1">
      <alignment horizontal="center" vertical="center" wrapText="1"/>
    </xf>
    <xf numFmtId="0" fontId="35" fillId="5" borderId="12" xfId="12" applyFont="1" applyFill="1" applyBorder="1" applyAlignment="1">
      <alignment horizontal="center" vertical="center" wrapText="1"/>
    </xf>
    <xf numFmtId="0" fontId="0" fillId="0" borderId="24"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9" xfId="0" applyBorder="1" applyAlignment="1" applyProtection="1">
      <alignment horizontal="center" vertical="center" wrapText="1"/>
    </xf>
    <xf numFmtId="0" fontId="17" fillId="0" borderId="56" xfId="0" applyFont="1" applyBorder="1" applyAlignment="1" applyProtection="1">
      <alignment horizontal="center" vertical="center" wrapText="1"/>
      <protection locked="0" hidden="1"/>
    </xf>
    <xf numFmtId="0" fontId="0" fillId="0" borderId="56" xfId="0" applyFont="1" applyBorder="1" applyAlignment="1" applyProtection="1">
      <alignment horizontal="center" vertical="center" wrapText="1"/>
      <protection locked="0" hidden="1"/>
    </xf>
    <xf numFmtId="0" fontId="49" fillId="0" borderId="0" xfId="12" applyFont="1" applyFill="1" applyAlignment="1">
      <alignment horizontal="center" wrapText="1"/>
    </xf>
    <xf numFmtId="0" fontId="37" fillId="19" borderId="144" xfId="12" applyFont="1" applyFill="1" applyBorder="1" applyAlignment="1">
      <alignment horizontal="left"/>
    </xf>
    <xf numFmtId="0" fontId="37" fillId="5" borderId="144" xfId="12" applyFont="1" applyFill="1" applyBorder="1" applyAlignment="1">
      <alignment horizontal="left"/>
    </xf>
    <xf numFmtId="0" fontId="37" fillId="5" borderId="139" xfId="12" applyFont="1" applyFill="1" applyBorder="1" applyAlignment="1">
      <alignment horizontal="left"/>
    </xf>
    <xf numFmtId="0" fontId="14" fillId="0" borderId="145" xfId="0" applyFont="1" applyBorder="1" applyAlignment="1" applyProtection="1">
      <alignment horizontal="left" vertical="center" wrapText="1"/>
      <protection locked="0"/>
    </xf>
    <xf numFmtId="0" fontId="17" fillId="0" borderId="145" xfId="0" applyFont="1" applyBorder="1" applyAlignment="1" applyProtection="1">
      <alignment horizontal="left" vertical="top" wrapText="1"/>
      <protection locked="0"/>
    </xf>
    <xf numFmtId="0" fontId="0" fillId="0" borderId="11" xfId="0" applyBorder="1" applyAlignment="1" applyProtection="1">
      <alignment horizontal="center" vertical="center" wrapText="1"/>
    </xf>
    <xf numFmtId="0" fontId="16" fillId="0" borderId="16"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7" fillId="0" borderId="148" xfId="0" applyFont="1" applyBorder="1" applyAlignment="1" applyProtection="1">
      <alignment horizontal="center"/>
      <protection locked="0"/>
    </xf>
    <xf numFmtId="0" fontId="17" fillId="0" borderId="149" xfId="0" applyFont="1" applyBorder="1" applyAlignment="1" applyProtection="1">
      <alignment horizontal="center"/>
      <protection locked="0"/>
    </xf>
    <xf numFmtId="0" fontId="17" fillId="0" borderId="150" xfId="0" applyFont="1" applyBorder="1" applyAlignment="1" applyProtection="1">
      <alignment horizontal="center"/>
      <protection locked="0"/>
    </xf>
    <xf numFmtId="0" fontId="14" fillId="0" borderId="16"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14" fillId="0" borderId="146" xfId="0" applyFont="1" applyBorder="1" applyAlignment="1" applyProtection="1">
      <alignment horizontal="center" vertical="center" wrapText="1"/>
      <protection locked="0"/>
    </xf>
    <xf numFmtId="0" fontId="14" fillId="0" borderId="147" xfId="0" applyFont="1" applyBorder="1" applyAlignment="1" applyProtection="1">
      <alignment horizontal="center" vertical="center" wrapText="1"/>
      <protection locked="0"/>
    </xf>
    <xf numFmtId="0" fontId="14" fillId="0" borderId="142" xfId="0" applyFont="1" applyBorder="1" applyAlignment="1" applyProtection="1">
      <alignment horizontal="center" vertical="center" wrapText="1"/>
      <protection locked="0"/>
    </xf>
    <xf numFmtId="0" fontId="33" fillId="0" borderId="139" xfId="0" applyFont="1" applyBorder="1" applyAlignment="1" applyProtection="1">
      <alignment horizontal="center" wrapText="1"/>
      <protection locked="0"/>
    </xf>
    <xf numFmtId="0" fontId="33" fillId="0" borderId="143" xfId="0" applyFont="1" applyBorder="1" applyAlignment="1" applyProtection="1">
      <alignment horizontal="center" wrapText="1"/>
      <protection locked="0"/>
    </xf>
    <xf numFmtId="0" fontId="33" fillId="0" borderId="29" xfId="0" applyFont="1" applyBorder="1" applyAlignment="1" applyProtection="1">
      <alignment horizontal="center" wrapText="1"/>
      <protection locked="0"/>
    </xf>
    <xf numFmtId="0" fontId="33" fillId="0" borderId="30" xfId="0" applyFont="1" applyBorder="1" applyAlignment="1" applyProtection="1">
      <alignment horizontal="center" wrapText="1"/>
      <protection locked="0"/>
    </xf>
    <xf numFmtId="0" fontId="19" fillId="3" borderId="146" xfId="0" applyFont="1" applyFill="1" applyBorder="1" applyAlignment="1" applyProtection="1">
      <alignment horizontal="center"/>
      <protection locked="0"/>
    </xf>
    <xf numFmtId="0" fontId="19" fillId="3" borderId="147" xfId="0" applyFont="1" applyFill="1" applyBorder="1" applyAlignment="1" applyProtection="1">
      <alignment horizontal="center"/>
      <protection locked="0"/>
    </xf>
    <xf numFmtId="0" fontId="14" fillId="0" borderId="144" xfId="0" applyFont="1" applyBorder="1" applyAlignment="1" applyProtection="1">
      <alignment horizontal="center" wrapText="1"/>
      <protection locked="0"/>
    </xf>
    <xf numFmtId="0" fontId="14" fillId="0" borderId="31" xfId="0" applyFont="1" applyBorder="1" applyAlignment="1" applyProtection="1">
      <alignment horizontal="center" wrapText="1"/>
      <protection locked="0"/>
    </xf>
    <xf numFmtId="0" fontId="16" fillId="0" borderId="139" xfId="0" applyFont="1" applyBorder="1" applyAlignment="1" applyProtection="1">
      <alignment horizontal="center"/>
      <protection locked="0"/>
    </xf>
    <xf numFmtId="0" fontId="16" fillId="0" borderId="140" xfId="0" applyFont="1" applyBorder="1" applyAlignment="1" applyProtection="1">
      <alignment horizontal="center"/>
      <protection locked="0"/>
    </xf>
    <xf numFmtId="0" fontId="16" fillId="0" borderId="143" xfId="0" applyFont="1" applyBorder="1" applyAlignment="1" applyProtection="1">
      <alignment horizontal="center"/>
      <protection locked="0"/>
    </xf>
    <xf numFmtId="0" fontId="32" fillId="11" borderId="26" xfId="0" quotePrefix="1" applyNumberFormat="1" applyFont="1" applyFill="1" applyBorder="1" applyAlignment="1">
      <alignment horizontal="center" vertical="center" wrapText="1"/>
    </xf>
    <xf numFmtId="0" fontId="41" fillId="11" borderId="7" xfId="12" applyFont="1" applyFill="1" applyBorder="1" applyAlignment="1">
      <alignment horizontal="center"/>
    </xf>
    <xf numFmtId="0" fontId="41" fillId="6" borderId="7" xfId="12" applyFont="1" applyFill="1" applyBorder="1" applyAlignment="1">
      <alignment horizontal="center"/>
    </xf>
    <xf numFmtId="0" fontId="0" fillId="2" borderId="58" xfId="0" applyFill="1" applyBorder="1" applyAlignment="1">
      <alignment horizontal="left" vertical="center" wrapText="1"/>
    </xf>
    <xf numFmtId="0" fontId="0" fillId="2" borderId="59" xfId="0" applyFill="1" applyBorder="1" applyAlignment="1">
      <alignment horizontal="left" vertical="center" wrapText="1"/>
    </xf>
    <xf numFmtId="0" fontId="0" fillId="2" borderId="62" xfId="0" applyFill="1" applyBorder="1" applyAlignment="1">
      <alignment horizontal="left" vertical="center" wrapText="1"/>
    </xf>
    <xf numFmtId="0" fontId="0" fillId="2" borderId="60" xfId="0" applyFill="1" applyBorder="1" applyAlignment="1">
      <alignment vertical="center" wrapText="1"/>
    </xf>
    <xf numFmtId="0" fontId="0" fillId="2" borderId="156" xfId="0" applyFill="1" applyBorder="1" applyAlignment="1"/>
    <xf numFmtId="0" fontId="0" fillId="2" borderId="61" xfId="0" applyFill="1" applyBorder="1" applyAlignment="1"/>
    <xf numFmtId="0" fontId="0" fillId="2" borderId="104" xfId="0" applyFill="1" applyBorder="1" applyAlignment="1"/>
    <xf numFmtId="0" fontId="0" fillId="2" borderId="0" xfId="0" applyFill="1" applyBorder="1" applyAlignment="1"/>
    <xf numFmtId="0" fontId="0" fillId="2" borderId="157" xfId="0" applyFill="1" applyBorder="1" applyAlignment="1"/>
    <xf numFmtId="0" fontId="0" fillId="2" borderId="119" xfId="0" applyFill="1" applyBorder="1" applyAlignment="1"/>
    <xf numFmtId="0" fontId="0" fillId="2" borderId="118" xfId="0" applyFill="1" applyBorder="1" applyAlignment="1"/>
    <xf numFmtId="0" fontId="0" fillId="2" borderId="126" xfId="0" applyFill="1" applyBorder="1" applyAlignment="1"/>
    <xf numFmtId="0" fontId="0" fillId="0" borderId="0" xfId="0" applyBorder="1" applyAlignment="1">
      <alignment vertical="center" wrapText="1"/>
    </xf>
    <xf numFmtId="0" fontId="0" fillId="0" borderId="0" xfId="0" applyAlignment="1">
      <alignment vertical="center" wrapText="1"/>
    </xf>
    <xf numFmtId="0" fontId="0" fillId="0" borderId="157" xfId="0" applyBorder="1" applyAlignment="1">
      <alignment vertical="center" wrapText="1"/>
    </xf>
    <xf numFmtId="0" fontId="0" fillId="0" borderId="157" xfId="0" applyFill="1" applyBorder="1" applyAlignment="1">
      <alignment vertical="center" wrapText="1"/>
    </xf>
    <xf numFmtId="0" fontId="49" fillId="19" borderId="156" xfId="12" applyFont="1" applyFill="1" applyBorder="1" applyAlignment="1">
      <alignment horizontal="left" wrapText="1"/>
    </xf>
    <xf numFmtId="0" fontId="49" fillId="5" borderId="156" xfId="12" applyFont="1" applyFill="1" applyBorder="1" applyAlignment="1">
      <alignment horizontal="left" wrapText="1"/>
    </xf>
    <xf numFmtId="0" fontId="41" fillId="11" borderId="0" xfId="12" applyFont="1" applyFill="1" applyBorder="1" applyAlignment="1">
      <alignment horizontal="center"/>
    </xf>
    <xf numFmtId="0" fontId="41" fillId="6" borderId="38" xfId="12" applyFont="1" applyFill="1" applyBorder="1" applyAlignment="1">
      <alignment horizontal="center"/>
    </xf>
    <xf numFmtId="0" fontId="14" fillId="2" borderId="56" xfId="0" applyFont="1" applyFill="1" applyBorder="1" applyAlignment="1">
      <alignment horizontal="left" vertical="center" wrapText="1"/>
    </xf>
    <xf numFmtId="0" fontId="14" fillId="2" borderId="56" xfId="0" applyFont="1" applyFill="1" applyBorder="1" applyAlignment="1">
      <alignment horizontal="center" vertical="center"/>
    </xf>
    <xf numFmtId="0" fontId="0" fillId="2" borderId="56" xfId="0" applyFill="1" applyBorder="1" applyAlignment="1">
      <alignment vertical="center" wrapText="1"/>
    </xf>
    <xf numFmtId="0" fontId="0" fillId="2" borderId="56" xfId="0" applyFill="1" applyBorder="1" applyAlignment="1">
      <alignment vertical="center"/>
    </xf>
    <xf numFmtId="0" fontId="25" fillId="0" borderId="58" xfId="1" applyFont="1" applyBorder="1" applyAlignment="1" applyProtection="1">
      <alignment horizontal="left" vertical="center"/>
      <protection locked="0"/>
    </xf>
    <xf numFmtId="0" fontId="25" fillId="0" borderId="59" xfId="1" applyFont="1" applyBorder="1" applyAlignment="1" applyProtection="1">
      <alignment horizontal="left" vertical="center"/>
      <protection locked="0"/>
    </xf>
    <xf numFmtId="0" fontId="25" fillId="0" borderId="62" xfId="1" applyFont="1" applyBorder="1" applyAlignment="1" applyProtection="1">
      <alignment horizontal="left" vertical="center"/>
      <protection locked="0"/>
    </xf>
    <xf numFmtId="0" fontId="0" fillId="2" borderId="58" xfId="0" applyFill="1" applyBorder="1" applyAlignment="1">
      <alignment vertical="center" wrapText="1"/>
    </xf>
    <xf numFmtId="0" fontId="0" fillId="2" borderId="59" xfId="0" applyFill="1" applyBorder="1" applyAlignment="1">
      <alignment vertical="center" wrapText="1"/>
    </xf>
    <xf numFmtId="0" fontId="0" fillId="2" borderId="62" xfId="0" applyFill="1" applyBorder="1" applyAlignment="1">
      <alignment vertical="center" wrapText="1"/>
    </xf>
    <xf numFmtId="0" fontId="17" fillId="0" borderId="58" xfId="0" applyFont="1" applyBorder="1" applyAlignment="1" applyProtection="1">
      <alignment horizontal="center" vertical="center"/>
      <protection locked="0"/>
    </xf>
    <xf numFmtId="0" fontId="17" fillId="0" borderId="59" xfId="0" applyFont="1" applyBorder="1" applyAlignment="1" applyProtection="1">
      <alignment vertical="center"/>
      <protection locked="0"/>
    </xf>
    <xf numFmtId="0" fontId="17" fillId="0" borderId="62" xfId="0" applyFont="1" applyBorder="1" applyAlignment="1" applyProtection="1">
      <alignment vertical="center"/>
      <protection locked="0"/>
    </xf>
    <xf numFmtId="0" fontId="41" fillId="6" borderId="33" xfId="12" applyFont="1" applyFill="1" applyBorder="1" applyAlignment="1">
      <alignment horizontal="center"/>
    </xf>
    <xf numFmtId="0" fontId="14" fillId="2" borderId="56" xfId="0" applyFont="1" applyFill="1" applyBorder="1" applyAlignment="1"/>
    <xf numFmtId="0" fontId="14" fillId="2" borderId="56" xfId="0" applyFont="1" applyFill="1" applyBorder="1" applyAlignment="1">
      <alignment horizontal="center" vertical="center" wrapText="1"/>
    </xf>
    <xf numFmtId="0" fontId="14" fillId="2" borderId="56" xfId="0" applyFont="1" applyFill="1" applyBorder="1" applyAlignment="1">
      <alignment horizontal="center"/>
    </xf>
    <xf numFmtId="0" fontId="14" fillId="2" borderId="56" xfId="0" applyFont="1" applyFill="1" applyBorder="1" applyAlignment="1">
      <alignment vertical="center" wrapText="1"/>
    </xf>
    <xf numFmtId="0" fontId="0" fillId="2" borderId="56" xfId="0" applyFill="1" applyBorder="1" applyAlignment="1">
      <alignment wrapText="1"/>
    </xf>
    <xf numFmtId="0" fontId="0" fillId="0" borderId="56" xfId="0" applyBorder="1" applyAlignment="1">
      <alignment vertical="center" wrapText="1"/>
    </xf>
    <xf numFmtId="0" fontId="0" fillId="0" borderId="56" xfId="0" applyBorder="1" applyAlignment="1">
      <alignment vertical="center"/>
    </xf>
    <xf numFmtId="0" fontId="37" fillId="19" borderId="0" xfId="12" applyFont="1" applyFill="1" applyBorder="1" applyAlignment="1">
      <alignment horizontal="center" wrapText="1"/>
    </xf>
    <xf numFmtId="0" fontId="37" fillId="5" borderId="0" xfId="12" applyFont="1" applyFill="1" applyBorder="1" applyAlignment="1">
      <alignment horizontal="center" wrapText="1"/>
    </xf>
    <xf numFmtId="0" fontId="49" fillId="19" borderId="118" xfId="12" applyFont="1" applyFill="1" applyBorder="1" applyAlignment="1">
      <alignment horizontal="left" wrapText="1"/>
    </xf>
    <xf numFmtId="0" fontId="49" fillId="5" borderId="118" xfId="12" applyFont="1" applyFill="1" applyBorder="1" applyAlignment="1">
      <alignment horizontal="left" wrapText="1"/>
    </xf>
    <xf numFmtId="0" fontId="14" fillId="2" borderId="56" xfId="0" applyFont="1" applyFill="1" applyBorder="1" applyAlignment="1">
      <alignment horizontal="center" wrapText="1"/>
    </xf>
    <xf numFmtId="0" fontId="0" fillId="2" borderId="56" xfId="0" applyFill="1" applyBorder="1" applyAlignment="1">
      <alignment vertical="top" wrapText="1"/>
    </xf>
    <xf numFmtId="0" fontId="0" fillId="2" borderId="56" xfId="0" applyFill="1" applyBorder="1" applyAlignment="1">
      <alignment vertical="top"/>
    </xf>
    <xf numFmtId="0" fontId="17" fillId="0" borderId="56" xfId="0" applyFont="1" applyBorder="1" applyAlignment="1" applyProtection="1">
      <protection locked="0"/>
    </xf>
    <xf numFmtId="0" fontId="0" fillId="0" borderId="56" xfId="0" applyFill="1" applyBorder="1" applyAlignment="1">
      <alignment vertical="center" wrapText="1"/>
    </xf>
    <xf numFmtId="0" fontId="14" fillId="19" borderId="0" xfId="0" applyFont="1" applyFill="1" applyBorder="1" applyAlignment="1">
      <alignment vertical="center" wrapText="1"/>
    </xf>
    <xf numFmtId="0" fontId="14" fillId="5" borderId="0" xfId="0" applyFont="1" applyFill="1" applyBorder="1" applyAlignment="1">
      <alignment vertical="center" wrapText="1"/>
    </xf>
    <xf numFmtId="0" fontId="14" fillId="2" borderId="58" xfId="0" applyFont="1" applyFill="1" applyBorder="1" applyAlignment="1">
      <alignment vertical="center" wrapText="1"/>
    </xf>
    <xf numFmtId="0" fontId="14" fillId="2" borderId="59" xfId="0" applyFont="1" applyFill="1" applyBorder="1" applyAlignment="1">
      <alignment vertical="center" wrapText="1"/>
    </xf>
    <xf numFmtId="0" fontId="14" fillId="2" borderId="62" xfId="0" applyFont="1" applyFill="1" applyBorder="1" applyAlignment="1">
      <alignment vertical="center" wrapText="1"/>
    </xf>
    <xf numFmtId="0" fontId="14" fillId="2" borderId="56" xfId="0" applyFont="1" applyFill="1" applyBorder="1" applyAlignment="1">
      <alignment vertical="center"/>
    </xf>
    <xf numFmtId="0" fontId="0" fillId="0" borderId="56" xfId="0" applyFont="1" applyBorder="1" applyAlignment="1">
      <alignment vertical="center" wrapText="1"/>
    </xf>
    <xf numFmtId="0" fontId="14" fillId="0" borderId="56" xfId="1" applyFont="1" applyBorder="1" applyAlignment="1" applyProtection="1">
      <alignment horizontal="center" vertical="center"/>
      <protection locked="0"/>
    </xf>
    <xf numFmtId="0" fontId="0" fillId="0" borderId="58" xfId="0" applyFont="1" applyBorder="1" applyAlignment="1">
      <alignment vertical="center" wrapText="1"/>
    </xf>
    <xf numFmtId="0" fontId="0" fillId="0" borderId="59" xfId="0" applyFont="1" applyBorder="1" applyAlignment="1">
      <alignment vertical="center" wrapText="1"/>
    </xf>
    <xf numFmtId="0" fontId="0" fillId="0" borderId="62" xfId="0" applyFont="1" applyBorder="1" applyAlignment="1">
      <alignment vertical="center" wrapText="1"/>
    </xf>
    <xf numFmtId="0" fontId="14" fillId="2" borderId="58" xfId="0" applyFont="1" applyFill="1" applyBorder="1" applyAlignment="1">
      <alignment vertical="center"/>
    </xf>
    <xf numFmtId="0" fontId="14" fillId="2" borderId="59" xfId="0" applyFont="1" applyFill="1" applyBorder="1" applyAlignment="1">
      <alignment vertical="center"/>
    </xf>
    <xf numFmtId="0" fontId="14" fillId="2" borderId="62" xfId="0" applyFont="1" applyFill="1" applyBorder="1" applyAlignment="1">
      <alignment vertical="center"/>
    </xf>
    <xf numFmtId="0" fontId="0" fillId="2" borderId="56" xfId="0" applyFill="1" applyBorder="1" applyAlignment="1">
      <alignment horizontal="center"/>
    </xf>
    <xf numFmtId="0" fontId="14" fillId="2" borderId="56" xfId="0" applyFont="1" applyFill="1" applyBorder="1" applyAlignment="1">
      <alignment horizontal="left" vertical="center"/>
    </xf>
    <xf numFmtId="0" fontId="0" fillId="0" borderId="56" xfId="0" applyBorder="1" applyAlignment="1">
      <alignment wrapText="1"/>
    </xf>
    <xf numFmtId="0" fontId="0" fillId="0" borderId="56" xfId="0" applyBorder="1" applyAlignment="1"/>
    <xf numFmtId="0" fontId="41" fillId="11" borderId="7" xfId="12" applyFont="1" applyFill="1" applyBorder="1" applyAlignment="1">
      <alignment horizontal="center" wrapText="1"/>
    </xf>
    <xf numFmtId="0" fontId="41" fillId="6" borderId="7" xfId="12" applyFont="1" applyFill="1" applyBorder="1" applyAlignment="1">
      <alignment horizontal="center" wrapText="1"/>
    </xf>
    <xf numFmtId="0" fontId="41" fillId="6" borderId="33" xfId="12" applyFont="1" applyFill="1" applyBorder="1" applyAlignment="1">
      <alignment horizontal="center" wrapText="1"/>
    </xf>
    <xf numFmtId="0" fontId="14" fillId="2" borderId="58"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19" borderId="0"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0" fillId="19" borderId="38" xfId="0" applyFill="1" applyBorder="1" applyAlignment="1">
      <alignment vertical="center" wrapText="1"/>
    </xf>
    <xf numFmtId="0" fontId="0" fillId="5" borderId="38" xfId="0" applyFill="1" applyBorder="1" applyAlignment="1">
      <alignment vertical="center" wrapText="1"/>
    </xf>
    <xf numFmtId="0" fontId="0" fillId="5" borderId="0" xfId="0" applyFill="1" applyBorder="1" applyAlignment="1">
      <alignment vertical="center" wrapText="1"/>
    </xf>
    <xf numFmtId="0" fontId="14" fillId="2" borderId="58" xfId="0" applyFont="1" applyFill="1" applyBorder="1" applyAlignment="1">
      <alignment horizontal="left" vertical="center"/>
    </xf>
    <xf numFmtId="0" fontId="14" fillId="2" borderId="59" xfId="0" applyFont="1" applyFill="1" applyBorder="1" applyAlignment="1">
      <alignment horizontal="left" vertical="center"/>
    </xf>
    <xf numFmtId="0" fontId="14" fillId="2" borderId="62" xfId="0" applyFont="1" applyFill="1" applyBorder="1" applyAlignment="1">
      <alignment horizontal="left" vertical="center"/>
    </xf>
    <xf numFmtId="0" fontId="0" fillId="0" borderId="58" xfId="0" applyFont="1" applyBorder="1" applyAlignment="1">
      <alignment horizontal="left" vertical="center" wrapText="1"/>
    </xf>
    <xf numFmtId="0" fontId="0" fillId="0" borderId="59" xfId="0" applyFont="1" applyBorder="1" applyAlignment="1">
      <alignment horizontal="left" vertical="center" wrapText="1"/>
    </xf>
    <xf numFmtId="0" fontId="14" fillId="0" borderId="58" xfId="1" applyFont="1" applyBorder="1" applyAlignment="1" applyProtection="1">
      <alignment horizontal="center" vertical="center"/>
      <protection locked="0"/>
    </xf>
    <xf numFmtId="0" fontId="14" fillId="0" borderId="62" xfId="1" applyFont="1" applyBorder="1" applyAlignment="1" applyProtection="1">
      <alignment horizontal="center" vertical="center"/>
      <protection locked="0"/>
    </xf>
    <xf numFmtId="0" fontId="14" fillId="0" borderId="5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62" xfId="0" applyFont="1" applyBorder="1" applyAlignment="1">
      <alignment horizontal="center" vertical="center" wrapText="1"/>
    </xf>
    <xf numFmtId="0" fontId="0" fillId="2" borderId="58" xfId="0" applyFill="1" applyBorder="1" applyAlignment="1">
      <alignment vertical="top" wrapText="1"/>
    </xf>
    <xf numFmtId="0" fontId="0" fillId="2" borderId="59" xfId="0" applyFill="1" applyBorder="1" applyAlignment="1">
      <alignment vertical="top"/>
    </xf>
    <xf numFmtId="0" fontId="0" fillId="2" borderId="58" xfId="0" applyFill="1" applyBorder="1" applyAlignment="1">
      <alignment vertical="top"/>
    </xf>
    <xf numFmtId="0" fontId="14" fillId="0" borderId="58" xfId="0" applyFont="1" applyBorder="1" applyAlignment="1">
      <alignment vertical="center"/>
    </xf>
    <xf numFmtId="0" fontId="14" fillId="0" borderId="62" xfId="0" applyFont="1" applyBorder="1" applyAlignment="1">
      <alignment vertical="center"/>
    </xf>
    <xf numFmtId="0" fontId="14" fillId="0" borderId="59" xfId="1" applyFont="1" applyBorder="1" applyAlignment="1" applyProtection="1">
      <alignment horizontal="center" vertical="center"/>
      <protection locked="0"/>
    </xf>
    <xf numFmtId="0" fontId="17" fillId="0" borderId="58" xfId="0" applyFont="1" applyBorder="1" applyAlignment="1" applyProtection="1">
      <alignment vertical="center"/>
      <protection locked="0"/>
    </xf>
    <xf numFmtId="0" fontId="31" fillId="19" borderId="156" xfId="0" applyFont="1" applyFill="1" applyBorder="1" applyAlignment="1">
      <alignment horizontal="left" vertical="center" wrapText="1"/>
    </xf>
    <xf numFmtId="0" fontId="31" fillId="7" borderId="156" xfId="0" applyFont="1" applyFill="1" applyBorder="1" applyAlignment="1">
      <alignment horizontal="left" vertical="center" wrapText="1"/>
    </xf>
    <xf numFmtId="0" fontId="31" fillId="0" borderId="58"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50" fillId="3" borderId="5" xfId="0" applyFont="1" applyFill="1" applyBorder="1" applyAlignment="1">
      <alignment horizontal="center" vertical="center"/>
    </xf>
    <xf numFmtId="0" fontId="50" fillId="3" borderId="6" xfId="0" applyFont="1" applyFill="1" applyBorder="1" applyAlignment="1">
      <alignment horizontal="center" vertical="center"/>
    </xf>
    <xf numFmtId="0" fontId="41" fillId="11" borderId="5" xfId="12" applyFont="1" applyFill="1" applyBorder="1" applyAlignment="1">
      <alignment horizontal="center" wrapText="1"/>
    </xf>
    <xf numFmtId="0" fontId="41" fillId="6" borderId="5" xfId="12" applyFont="1" applyFill="1" applyBorder="1" applyAlignment="1">
      <alignment horizontal="center" wrapText="1"/>
    </xf>
    <xf numFmtId="0" fontId="41" fillId="6" borderId="6" xfId="12" applyFont="1" applyFill="1" applyBorder="1" applyAlignment="1">
      <alignment horizontal="center" wrapText="1"/>
    </xf>
    <xf numFmtId="0" fontId="14" fillId="8" borderId="58" xfId="0" applyFont="1" applyFill="1" applyBorder="1" applyAlignment="1">
      <alignment horizontal="center" vertical="center"/>
    </xf>
    <xf numFmtId="0" fontId="14" fillId="8" borderId="59" xfId="0" applyFont="1" applyFill="1" applyBorder="1" applyAlignment="1">
      <alignment horizontal="center" vertical="center"/>
    </xf>
    <xf numFmtId="0" fontId="14" fillId="8" borderId="62" xfId="0" applyFont="1" applyFill="1" applyBorder="1" applyAlignment="1">
      <alignment horizontal="center" vertical="center"/>
    </xf>
    <xf numFmtId="0" fontId="14" fillId="8" borderId="56" xfId="0" applyFont="1" applyFill="1" applyBorder="1" applyAlignment="1">
      <alignment horizontal="center" vertical="center" wrapText="1"/>
    </xf>
    <xf numFmtId="0" fontId="0" fillId="0" borderId="56" xfId="0" applyBorder="1" applyAlignment="1">
      <alignment horizontal="left" vertical="center"/>
    </xf>
    <xf numFmtId="0" fontId="41" fillId="11" borderId="35" xfId="13" applyFont="1" applyFill="1" applyBorder="1" applyAlignment="1">
      <alignment horizontal="center"/>
    </xf>
    <xf numFmtId="0" fontId="41" fillId="6" borderId="7" xfId="13" applyFont="1" applyFill="1" applyBorder="1" applyAlignment="1">
      <alignment horizontal="center"/>
    </xf>
    <xf numFmtId="0" fontId="17" fillId="0" borderId="58" xfId="13" applyFont="1" applyFill="1" applyBorder="1" applyAlignment="1" applyProtection="1">
      <alignment horizontal="center" wrapText="1"/>
      <protection locked="0"/>
    </xf>
    <xf numFmtId="0" fontId="17" fillId="0" borderId="59" xfId="13" applyFont="1" applyFill="1" applyBorder="1" applyAlignment="1" applyProtection="1">
      <alignment horizontal="center" wrapText="1"/>
      <protection locked="0"/>
    </xf>
    <xf numFmtId="0" fontId="17" fillId="0" borderId="62" xfId="13" applyFont="1" applyFill="1" applyBorder="1" applyAlignment="1" applyProtection="1">
      <alignment horizontal="center" wrapText="1"/>
      <protection locked="0"/>
    </xf>
    <xf numFmtId="0" fontId="49" fillId="19" borderId="37" xfId="13" applyFont="1" applyFill="1" applyBorder="1" applyAlignment="1">
      <alignment horizontal="center"/>
    </xf>
    <xf numFmtId="0" fontId="49" fillId="5" borderId="0" xfId="13" applyFont="1" applyFill="1" applyBorder="1" applyAlignment="1">
      <alignment horizontal="center"/>
    </xf>
    <xf numFmtId="0" fontId="49" fillId="5" borderId="38" xfId="13" applyFont="1" applyFill="1" applyBorder="1" applyAlignment="1">
      <alignment horizontal="center"/>
    </xf>
    <xf numFmtId="0" fontId="45" fillId="19" borderId="56" xfId="13" applyFont="1" applyFill="1" applyBorder="1" applyAlignment="1">
      <alignment horizontal="center" vertical="center" wrapText="1"/>
    </xf>
    <xf numFmtId="0" fontId="45" fillId="5" borderId="56" xfId="13" applyFont="1" applyFill="1" applyBorder="1" applyAlignment="1">
      <alignment horizontal="center" vertical="center" wrapText="1"/>
    </xf>
    <xf numFmtId="0" fontId="17" fillId="0" borderId="56" xfId="0" applyFont="1" applyBorder="1" applyAlignment="1" applyProtection="1">
      <alignment horizontal="center" vertical="center"/>
      <protection locked="0"/>
    </xf>
    <xf numFmtId="0" fontId="37" fillId="19" borderId="26" xfId="13" applyFont="1" applyFill="1" applyBorder="1" applyAlignment="1">
      <alignment horizontal="left" wrapText="1"/>
    </xf>
    <xf numFmtId="0" fontId="37" fillId="5" borderId="26" xfId="13" applyFont="1" applyFill="1" applyBorder="1" applyAlignment="1">
      <alignment horizontal="left" wrapText="1"/>
    </xf>
    <xf numFmtId="0" fontId="49" fillId="19" borderId="56" xfId="13" applyFont="1" applyFill="1" applyBorder="1" applyAlignment="1">
      <alignment horizontal="left" vertical="center" wrapText="1"/>
    </xf>
    <xf numFmtId="0" fontId="49" fillId="5" borderId="56" xfId="13" applyFont="1" applyFill="1" applyBorder="1" applyAlignment="1">
      <alignment horizontal="left" vertical="center" wrapText="1"/>
    </xf>
    <xf numFmtId="0" fontId="31" fillId="0" borderId="56" xfId="13" applyFont="1" applyFill="1" applyBorder="1" applyAlignment="1">
      <alignment horizontal="center" vertical="center" wrapText="1"/>
    </xf>
    <xf numFmtId="0" fontId="0" fillId="0" borderId="58" xfId="13" applyFont="1" applyFill="1" applyBorder="1" applyAlignment="1">
      <alignment horizontal="center" vertical="center" wrapText="1"/>
    </xf>
    <xf numFmtId="0" fontId="17" fillId="0" borderId="59" xfId="13" applyFont="1" applyFill="1" applyBorder="1" applyAlignment="1">
      <alignment horizontal="center" vertical="center" wrapText="1"/>
    </xf>
    <xf numFmtId="0" fontId="17" fillId="0" borderId="62" xfId="13" applyFont="1" applyFill="1" applyBorder="1" applyAlignment="1">
      <alignment horizontal="center" vertical="center" wrapText="1"/>
    </xf>
    <xf numFmtId="0" fontId="0" fillId="19" borderId="56" xfId="13" applyFont="1" applyFill="1" applyBorder="1" applyAlignment="1">
      <alignment horizontal="center" vertical="center"/>
    </xf>
    <xf numFmtId="0" fontId="0" fillId="5" borderId="56" xfId="13" applyFont="1" applyFill="1" applyBorder="1" applyAlignment="1">
      <alignment horizontal="center" vertical="center"/>
    </xf>
    <xf numFmtId="0" fontId="17" fillId="5" borderId="56" xfId="13" applyFont="1" applyFill="1" applyBorder="1" applyAlignment="1">
      <alignment horizontal="center" vertical="center"/>
    </xf>
    <xf numFmtId="0" fontId="37" fillId="0" borderId="0" xfId="13" applyFont="1" applyFill="1" applyAlignment="1">
      <alignment horizontal="center" vertical="center"/>
    </xf>
    <xf numFmtId="0" fontId="0" fillId="4" borderId="0" xfId="0" applyFill="1" applyBorder="1" applyAlignment="1">
      <alignment horizontal="center"/>
    </xf>
    <xf numFmtId="0" fontId="41" fillId="11" borderId="117" xfId="13" applyFont="1" applyFill="1" applyBorder="1" applyAlignment="1">
      <alignment horizontal="center"/>
    </xf>
    <xf numFmtId="0" fontId="41" fillId="6" borderId="0" xfId="13" applyFont="1" applyFill="1" applyBorder="1" applyAlignment="1">
      <alignment horizontal="center"/>
    </xf>
    <xf numFmtId="0" fontId="37" fillId="19" borderId="0" xfId="13" quotePrefix="1" applyFont="1" applyFill="1" applyAlignment="1">
      <alignment horizontal="left" wrapText="1"/>
    </xf>
    <xf numFmtId="0" fontId="37" fillId="5" borderId="0" xfId="13" applyFont="1" applyFill="1" applyAlignment="1">
      <alignment horizontal="left" wrapText="1"/>
    </xf>
    <xf numFmtId="0" fontId="0" fillId="0" borderId="56" xfId="0" quotePrefix="1" applyFont="1" applyBorder="1" applyAlignment="1">
      <alignment horizontal="left" vertical="center" wrapText="1"/>
    </xf>
    <xf numFmtId="0" fontId="17" fillId="0" borderId="56" xfId="0" quotePrefix="1" applyFont="1" applyBorder="1" applyAlignment="1" applyProtection="1">
      <alignment horizontal="left" vertical="center" wrapText="1"/>
      <protection locked="0"/>
    </xf>
    <xf numFmtId="0" fontId="49" fillId="0" borderId="0" xfId="13" applyFont="1" applyFill="1" applyAlignment="1">
      <alignment horizontal="center"/>
    </xf>
    <xf numFmtId="0" fontId="17" fillId="0" borderId="37" xfId="1" applyBorder="1" applyAlignment="1">
      <alignment horizontal="center"/>
    </xf>
    <xf numFmtId="0" fontId="17" fillId="0" borderId="0" xfId="1" applyBorder="1" applyAlignment="1">
      <alignment horizontal="center"/>
    </xf>
    <xf numFmtId="0" fontId="41" fillId="11" borderId="37" xfId="13" applyFont="1" applyFill="1" applyBorder="1" applyAlignment="1">
      <alignment horizontal="center"/>
    </xf>
    <xf numFmtId="0" fontId="37" fillId="19" borderId="0" xfId="13" applyFont="1" applyFill="1" applyBorder="1" applyAlignment="1">
      <alignment horizontal="left" wrapText="1"/>
    </xf>
    <xf numFmtId="0" fontId="37" fillId="5" borderId="0" xfId="13" applyFont="1" applyFill="1" applyBorder="1" applyAlignment="1">
      <alignment horizontal="left" wrapText="1"/>
    </xf>
    <xf numFmtId="0" fontId="27" fillId="19" borderId="0" xfId="13" applyFont="1" applyFill="1" applyBorder="1" applyAlignment="1">
      <alignment horizontal="left" wrapText="1"/>
    </xf>
    <xf numFmtId="0" fontId="3" fillId="5" borderId="0" xfId="13" applyFont="1" applyFill="1" applyBorder="1" applyAlignment="1">
      <alignment horizontal="left" wrapText="1"/>
    </xf>
    <xf numFmtId="0" fontId="34" fillId="4" borderId="56" xfId="13" applyFont="1" applyFill="1" applyBorder="1" applyAlignment="1">
      <alignment horizontal="left" wrapText="1"/>
    </xf>
    <xf numFmtId="0" fontId="45" fillId="19" borderId="58" xfId="13" applyFont="1" applyFill="1" applyBorder="1" applyAlignment="1">
      <alignment horizontal="center" vertical="center" wrapText="1"/>
    </xf>
    <xf numFmtId="0" fontId="45" fillId="5" borderId="62" xfId="13" applyFont="1" applyFill="1" applyBorder="1" applyAlignment="1">
      <alignment horizontal="center" vertical="center" wrapText="1"/>
    </xf>
    <xf numFmtId="0" fontId="45" fillId="5" borderId="59" xfId="13" applyFont="1" applyFill="1" applyBorder="1" applyAlignment="1">
      <alignment horizontal="center" vertical="center" wrapText="1"/>
    </xf>
    <xf numFmtId="0" fontId="26" fillId="0" borderId="58" xfId="0" applyFont="1" applyBorder="1" applyAlignment="1" applyProtection="1">
      <alignment horizontal="center" vertical="center" wrapText="1"/>
      <protection locked="0"/>
    </xf>
    <xf numFmtId="0" fontId="26" fillId="0" borderId="62" xfId="0" applyFont="1" applyBorder="1" applyAlignment="1" applyProtection="1">
      <alignment horizontal="center" vertical="center" wrapText="1"/>
      <protection locked="0"/>
    </xf>
    <xf numFmtId="0" fontId="26" fillId="0" borderId="59" xfId="0" applyFont="1" applyBorder="1" applyAlignment="1" applyProtection="1">
      <alignment horizontal="center" vertical="center" wrapText="1"/>
      <protection locked="0"/>
    </xf>
    <xf numFmtId="0" fontId="41" fillId="11" borderId="0" xfId="13" applyFont="1" applyFill="1" applyBorder="1" applyAlignment="1">
      <alignment horizontal="center"/>
    </xf>
    <xf numFmtId="0" fontId="37" fillId="19" borderId="0" xfId="13" quotePrefix="1" applyFont="1" applyFill="1" applyBorder="1" applyAlignment="1">
      <alignment horizontal="left" wrapText="1"/>
    </xf>
    <xf numFmtId="0" fontId="0" fillId="0" borderId="11" xfId="0" quotePrefix="1" applyFont="1" applyBorder="1" applyAlignment="1">
      <alignment horizontal="left" wrapText="1"/>
    </xf>
    <xf numFmtId="0" fontId="26" fillId="0" borderId="56" xfId="0" applyFont="1" applyBorder="1" applyAlignment="1" applyProtection="1">
      <alignment horizontal="center" vertical="center" wrapText="1"/>
      <protection locked="0"/>
    </xf>
    <xf numFmtId="0" fontId="17" fillId="0" borderId="56" xfId="0" applyFont="1" applyBorder="1" applyAlignment="1" applyProtection="1">
      <alignment horizontal="center"/>
      <protection locked="0"/>
    </xf>
    <xf numFmtId="0" fontId="0" fillId="0" borderId="24" xfId="0" quotePrefix="1" applyFont="1" applyBorder="1" applyAlignment="1">
      <alignment horizontal="left" wrapText="1"/>
    </xf>
    <xf numFmtId="0" fontId="0" fillId="0" borderId="20" xfId="0" quotePrefix="1" applyFont="1" applyBorder="1" applyAlignment="1">
      <alignment horizontal="left" wrapText="1"/>
    </xf>
    <xf numFmtId="0" fontId="0" fillId="0" borderId="40" xfId="0" quotePrefix="1" applyFont="1" applyBorder="1" applyAlignment="1">
      <alignment horizontal="left" wrapText="1"/>
    </xf>
    <xf numFmtId="0" fontId="0" fillId="0" borderId="11" xfId="0" quotePrefix="1" applyFont="1" applyBorder="1" applyAlignment="1">
      <alignment horizontal="left" vertical="center" wrapText="1"/>
    </xf>
    <xf numFmtId="0" fontId="0" fillId="0" borderId="24" xfId="0" quotePrefix="1" applyFont="1" applyBorder="1" applyAlignment="1">
      <alignment horizontal="left" vertical="center" wrapText="1"/>
    </xf>
    <xf numFmtId="0" fontId="0" fillId="0" borderId="20" xfId="0" quotePrefix="1" applyFont="1" applyBorder="1" applyAlignment="1">
      <alignment horizontal="left" vertical="center" wrapText="1"/>
    </xf>
    <xf numFmtId="0" fontId="0" fillId="0" borderId="40" xfId="0" quotePrefix="1" applyFont="1" applyBorder="1" applyAlignment="1">
      <alignment horizontal="left" vertical="center" wrapText="1"/>
    </xf>
    <xf numFmtId="0" fontId="26" fillId="0" borderId="11" xfId="0" quotePrefix="1" applyFont="1" applyBorder="1" applyAlignment="1">
      <alignment horizontal="left" vertical="center" wrapText="1"/>
    </xf>
    <xf numFmtId="0" fontId="57" fillId="19" borderId="0" xfId="13" quotePrefix="1" applyFont="1" applyFill="1" applyBorder="1" applyAlignment="1">
      <alignment horizontal="left" wrapText="1"/>
    </xf>
    <xf numFmtId="0" fontId="57" fillId="5" borderId="0" xfId="13" applyFont="1" applyFill="1" applyBorder="1" applyAlignment="1">
      <alignment horizontal="left" wrapText="1"/>
    </xf>
    <xf numFmtId="0" fontId="36" fillId="19" borderId="58" xfId="13" applyFont="1" applyFill="1" applyBorder="1" applyAlignment="1">
      <alignment horizontal="center" vertical="center" wrapText="1"/>
    </xf>
    <xf numFmtId="0" fontId="36" fillId="5" borderId="62" xfId="13" applyFont="1" applyFill="1" applyBorder="1" applyAlignment="1">
      <alignment horizontal="center" vertical="center" wrapText="1"/>
    </xf>
    <xf numFmtId="0" fontId="36" fillId="5" borderId="59" xfId="13" applyFont="1" applyFill="1" applyBorder="1" applyAlignment="1">
      <alignment horizontal="center" vertical="center" wrapText="1"/>
    </xf>
    <xf numFmtId="0" fontId="66" fillId="0" borderId="56" xfId="0" applyFont="1" applyBorder="1" applyAlignment="1" applyProtection="1">
      <alignment horizontal="center" vertical="center" wrapText="1"/>
      <protection locked="0"/>
    </xf>
    <xf numFmtId="0" fontId="41" fillId="11" borderId="139" xfId="14" applyFont="1" applyFill="1" applyBorder="1" applyAlignment="1">
      <alignment horizontal="center"/>
    </xf>
    <xf numFmtId="0" fontId="41" fillId="6" borderId="140" xfId="14" applyFont="1" applyFill="1" applyBorder="1" applyAlignment="1">
      <alignment horizontal="center"/>
    </xf>
    <xf numFmtId="0" fontId="45" fillId="11" borderId="58" xfId="14" applyFont="1" applyFill="1" applyBorder="1" applyAlignment="1">
      <alignment horizontal="center" vertical="center" wrapText="1"/>
    </xf>
    <xf numFmtId="0" fontId="45" fillId="11" borderId="162" xfId="14" applyFont="1" applyFill="1" applyBorder="1" applyAlignment="1">
      <alignment horizontal="center" vertical="center" wrapText="1"/>
    </xf>
    <xf numFmtId="0" fontId="45" fillId="11" borderId="59" xfId="14" applyFont="1" applyFill="1" applyBorder="1" applyAlignment="1">
      <alignment horizontal="center" vertical="center" wrapText="1"/>
    </xf>
    <xf numFmtId="0" fontId="71" fillId="11" borderId="58" xfId="14" applyFont="1" applyFill="1" applyBorder="1" applyAlignment="1">
      <alignment horizontal="center" vertical="center" wrapText="1"/>
    </xf>
    <xf numFmtId="0" fontId="71" fillId="11" borderId="59" xfId="14" applyFont="1" applyFill="1" applyBorder="1" applyAlignment="1">
      <alignment horizontal="center" vertical="center" wrapText="1"/>
    </xf>
    <xf numFmtId="0" fontId="36" fillId="11" borderId="58" xfId="14" applyFont="1" applyFill="1" applyBorder="1" applyAlignment="1">
      <alignment horizontal="center" vertical="center" wrapText="1"/>
    </xf>
    <xf numFmtId="0" fontId="36" fillId="11" borderId="62" xfId="14"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17" fillId="0" borderId="145" xfId="0" applyFont="1" applyFill="1" applyBorder="1" applyAlignment="1" applyProtection="1">
      <alignment horizontal="center" vertical="center" wrapText="1"/>
      <protection locked="0"/>
    </xf>
    <xf numFmtId="0" fontId="14" fillId="0" borderId="58" xfId="0" quotePrefix="1" applyFont="1" applyBorder="1" applyAlignment="1">
      <alignment horizontal="left" vertical="center" wrapText="1"/>
    </xf>
    <xf numFmtId="0" fontId="14" fillId="0" borderId="59" xfId="0" quotePrefix="1" applyFont="1" applyBorder="1" applyAlignment="1">
      <alignment horizontal="left" vertical="center" wrapText="1"/>
    </xf>
    <xf numFmtId="0" fontId="14" fillId="0" borderId="62" xfId="0" quotePrefix="1"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14" fillId="0" borderId="62" xfId="0" applyFont="1" applyBorder="1" applyAlignment="1">
      <alignment horizontal="left" vertical="center" wrapText="1"/>
    </xf>
    <xf numFmtId="0" fontId="41" fillId="6" borderId="143" xfId="14" applyFont="1" applyFill="1" applyBorder="1" applyAlignment="1">
      <alignment horizontal="center"/>
    </xf>
    <xf numFmtId="0" fontId="0" fillId="0" borderId="62" xfId="0" applyFont="1" applyBorder="1" applyAlignment="1">
      <alignment horizontal="left" vertical="center" wrapText="1"/>
    </xf>
    <xf numFmtId="0" fontId="45" fillId="19" borderId="145" xfId="14" applyFont="1" applyFill="1" applyBorder="1" applyAlignment="1">
      <alignment horizontal="center" vertical="center" wrapText="1"/>
    </xf>
    <xf numFmtId="0" fontId="45" fillId="5" borderId="145" xfId="14" applyFont="1" applyFill="1" applyBorder="1" applyAlignment="1">
      <alignment horizontal="center" vertical="center" wrapText="1"/>
    </xf>
    <xf numFmtId="0" fontId="17" fillId="0" borderId="24"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27" fillId="0" borderId="163" xfId="0" applyFont="1" applyBorder="1" applyAlignment="1" applyProtection="1">
      <alignment horizontal="center" vertical="center" wrapText="1"/>
    </xf>
    <xf numFmtId="0" fontId="27" fillId="0" borderId="164" xfId="0" applyFont="1" applyBorder="1" applyAlignment="1" applyProtection="1">
      <alignment horizontal="center" vertical="center" wrapText="1"/>
    </xf>
    <xf numFmtId="0" fontId="27" fillId="0" borderId="165" xfId="0" applyFont="1" applyBorder="1" applyAlignment="1" applyProtection="1">
      <alignment horizontal="center" vertical="center" wrapText="1"/>
    </xf>
    <xf numFmtId="0" fontId="0" fillId="0" borderId="145" xfId="0" applyFont="1" applyFill="1" applyBorder="1" applyAlignment="1" applyProtection="1">
      <alignment horizontal="center" vertical="center" wrapText="1"/>
      <protection locked="0"/>
    </xf>
    <xf numFmtId="0" fontId="41" fillId="11" borderId="117" xfId="14" applyFont="1" applyFill="1" applyBorder="1" applyAlignment="1">
      <alignment horizontal="center"/>
    </xf>
    <xf numFmtId="0" fontId="41" fillId="6" borderId="0" xfId="14" applyFont="1" applyFill="1" applyBorder="1" applyAlignment="1">
      <alignment horizontal="center"/>
    </xf>
    <xf numFmtId="0" fontId="0" fillId="0" borderId="145" xfId="0" applyBorder="1" applyAlignment="1" applyProtection="1">
      <alignment horizontal="center" vertical="center" wrapText="1"/>
      <protection locked="0"/>
    </xf>
    <xf numFmtId="0" fontId="17" fillId="0" borderId="24" xfId="0" quotePrefix="1" applyFont="1" applyBorder="1" applyAlignment="1">
      <alignment horizontal="left" vertical="center" wrapText="1"/>
    </xf>
    <xf numFmtId="0" fontId="17" fillId="0" borderId="20" xfId="0" quotePrefix="1" applyFont="1" applyBorder="1" applyAlignment="1">
      <alignment horizontal="left" vertical="center" wrapText="1"/>
    </xf>
    <xf numFmtId="0" fontId="17" fillId="0" borderId="19" xfId="0" quotePrefix="1" applyFont="1" applyBorder="1" applyAlignment="1">
      <alignment horizontal="left" vertical="center" wrapText="1"/>
    </xf>
    <xf numFmtId="0" fontId="65" fillId="19" borderId="0" xfId="14" applyFont="1" applyFill="1" applyBorder="1" applyAlignment="1">
      <alignment horizontal="left" vertical="top" wrapText="1"/>
    </xf>
    <xf numFmtId="0" fontId="65" fillId="5" borderId="0" xfId="14" applyFont="1" applyFill="1" applyBorder="1" applyAlignment="1">
      <alignment horizontal="left" vertical="top"/>
    </xf>
    <xf numFmtId="0" fontId="17" fillId="0" borderId="58" xfId="14" applyFont="1" applyFill="1" applyBorder="1" applyAlignment="1" applyProtection="1">
      <alignment horizontal="left" wrapText="1"/>
      <protection locked="0"/>
    </xf>
    <xf numFmtId="0" fontId="17" fillId="0" borderId="59" xfId="14" applyFont="1" applyFill="1" applyBorder="1" applyAlignment="1" applyProtection="1">
      <alignment horizontal="left" wrapText="1"/>
      <protection locked="0"/>
    </xf>
    <xf numFmtId="0" fontId="17" fillId="0" borderId="62" xfId="14" applyFont="1" applyFill="1" applyBorder="1" applyAlignment="1" applyProtection="1">
      <alignment horizontal="left" wrapText="1"/>
      <protection locked="0"/>
    </xf>
    <xf numFmtId="0" fontId="65" fillId="5" borderId="0" xfId="14" applyFont="1" applyFill="1" applyBorder="1" applyAlignment="1">
      <alignment horizontal="left" vertical="top" wrapText="1"/>
    </xf>
    <xf numFmtId="0" fontId="41" fillId="11" borderId="35" xfId="14" applyFont="1" applyFill="1" applyBorder="1" applyAlignment="1">
      <alignment horizontal="center"/>
    </xf>
    <xf numFmtId="0" fontId="41" fillId="6" borderId="7" xfId="14" applyFont="1" applyFill="1" applyBorder="1" applyAlignment="1">
      <alignment horizontal="center"/>
    </xf>
    <xf numFmtId="0" fontId="41" fillId="6" borderId="34" xfId="14" applyFont="1" applyFill="1" applyBorder="1" applyAlignment="1">
      <alignment horizontal="center"/>
    </xf>
    <xf numFmtId="0" fontId="40" fillId="19" borderId="26" xfId="14" applyFont="1" applyFill="1" applyBorder="1" applyAlignment="1">
      <alignment horizontal="left" wrapText="1"/>
    </xf>
    <xf numFmtId="0" fontId="40" fillId="5" borderId="26" xfId="14" applyFont="1" applyFill="1" applyBorder="1" applyAlignment="1">
      <alignment horizontal="left" wrapText="1"/>
    </xf>
    <xf numFmtId="0" fontId="17" fillId="0" borderId="58" xfId="14" applyFont="1" applyFill="1" applyBorder="1" applyAlignment="1" applyProtection="1">
      <alignment horizontal="center" wrapText="1"/>
      <protection locked="0"/>
    </xf>
    <xf numFmtId="0" fontId="17" fillId="0" borderId="59" xfId="14" applyFont="1" applyFill="1" applyBorder="1" applyAlignment="1" applyProtection="1">
      <alignment horizontal="center" wrapText="1"/>
      <protection locked="0"/>
    </xf>
    <xf numFmtId="0" fontId="17" fillId="0" borderId="62" xfId="14" applyFont="1" applyFill="1" applyBorder="1" applyAlignment="1" applyProtection="1">
      <alignment horizontal="center" wrapText="1"/>
      <protection locked="0"/>
    </xf>
    <xf numFmtId="0" fontId="37" fillId="19" borderId="60" xfId="15" applyFont="1" applyFill="1" applyBorder="1" applyAlignment="1">
      <alignment horizontal="left" vertical="center" wrapText="1"/>
    </xf>
    <xf numFmtId="0" fontId="3" fillId="9" borderId="156" xfId="15" applyFont="1" applyFill="1" applyBorder="1" applyAlignment="1">
      <alignment horizontal="left" vertical="center" wrapText="1"/>
    </xf>
    <xf numFmtId="0" fontId="3" fillId="9" borderId="61" xfId="15" applyFont="1" applyFill="1" applyBorder="1" applyAlignment="1">
      <alignment horizontal="left" vertical="center" wrapText="1"/>
    </xf>
    <xf numFmtId="0" fontId="3" fillId="9" borderId="119" xfId="15" applyFont="1" applyFill="1" applyBorder="1" applyAlignment="1">
      <alignment horizontal="left" vertical="center" wrapText="1"/>
    </xf>
    <xf numFmtId="0" fontId="3" fillId="9" borderId="118" xfId="15" applyFont="1" applyFill="1" applyBorder="1" applyAlignment="1">
      <alignment horizontal="left" vertical="center" wrapText="1"/>
    </xf>
    <xf numFmtId="0" fontId="3" fillId="9" borderId="126" xfId="15" applyFont="1" applyFill="1" applyBorder="1" applyAlignment="1">
      <alignment horizontal="left" vertical="center" wrapText="1"/>
    </xf>
    <xf numFmtId="0" fontId="57" fillId="19" borderId="60" xfId="15" applyFont="1" applyFill="1" applyBorder="1" applyAlignment="1">
      <alignment horizontal="left" vertical="center" wrapText="1"/>
    </xf>
    <xf numFmtId="0" fontId="40" fillId="9" borderId="156" xfId="15" applyFont="1" applyFill="1" applyBorder="1" applyAlignment="1">
      <alignment horizontal="left" vertical="center" wrapText="1"/>
    </xf>
    <xf numFmtId="0" fontId="40" fillId="9" borderId="61" xfId="15" applyFont="1" applyFill="1" applyBorder="1" applyAlignment="1">
      <alignment horizontal="left" vertical="center" wrapText="1"/>
    </xf>
    <xf numFmtId="0" fontId="40" fillId="9" borderId="119" xfId="15" applyFont="1" applyFill="1" applyBorder="1" applyAlignment="1">
      <alignment horizontal="left" vertical="center" wrapText="1"/>
    </xf>
    <xf numFmtId="0" fontId="40" fillId="9" borderId="118" xfId="15" applyFont="1" applyFill="1" applyBorder="1" applyAlignment="1">
      <alignment horizontal="left" vertical="center" wrapText="1"/>
    </xf>
    <xf numFmtId="0" fontId="40" fillId="9" borderId="126" xfId="15" applyFont="1" applyFill="1" applyBorder="1" applyAlignment="1">
      <alignment horizontal="left" vertical="center" wrapText="1"/>
    </xf>
    <xf numFmtId="0" fontId="37" fillId="19" borderId="0" xfId="15" applyFont="1" applyFill="1" applyBorder="1" applyAlignment="1">
      <alignment horizontal="left" vertical="center" wrapText="1"/>
    </xf>
    <xf numFmtId="0" fontId="37" fillId="9" borderId="0" xfId="15" applyFont="1" applyFill="1" applyBorder="1" applyAlignment="1">
      <alignment horizontal="left" vertical="center" wrapText="1"/>
    </xf>
    <xf numFmtId="0" fontId="41" fillId="11" borderId="169" xfId="15" applyFont="1" applyFill="1" applyBorder="1" applyAlignment="1">
      <alignment horizontal="center" vertical="center"/>
    </xf>
    <xf numFmtId="0" fontId="41" fillId="6" borderId="170" xfId="15" applyFont="1" applyFill="1" applyBorder="1" applyAlignment="1">
      <alignment horizontal="center" vertical="center"/>
    </xf>
    <xf numFmtId="0" fontId="41" fillId="6" borderId="171" xfId="15" applyFont="1" applyFill="1" applyBorder="1" applyAlignment="1">
      <alignment horizontal="center" vertical="center"/>
    </xf>
    <xf numFmtId="0" fontId="57" fillId="0" borderId="172" xfId="0" applyFont="1" applyFill="1" applyBorder="1" applyAlignment="1">
      <alignment horizontal="center" vertical="center"/>
    </xf>
    <xf numFmtId="0" fontId="57" fillId="0" borderId="173" xfId="0" applyFont="1" applyFill="1" applyBorder="1" applyAlignment="1">
      <alignment horizontal="center" vertical="center"/>
    </xf>
    <xf numFmtId="0" fontId="21" fillId="11" borderId="159" xfId="0" quotePrefix="1" applyNumberFormat="1" applyFont="1" applyFill="1" applyBorder="1" applyAlignment="1">
      <alignment horizontal="center" vertical="center" wrapText="1"/>
    </xf>
    <xf numFmtId="0" fontId="21" fillId="3" borderId="159" xfId="0" quotePrefix="1" applyNumberFormat="1" applyFont="1" applyFill="1" applyBorder="1" applyAlignment="1">
      <alignment horizontal="center" vertical="center" wrapText="1"/>
    </xf>
    <xf numFmtId="0" fontId="21" fillId="3" borderId="166" xfId="0" quotePrefix="1" applyNumberFormat="1" applyFont="1" applyFill="1" applyBorder="1" applyAlignment="1">
      <alignment horizontal="center" vertical="center" wrapText="1"/>
    </xf>
    <xf numFmtId="0" fontId="41" fillId="11" borderId="167" xfId="15" applyFont="1" applyFill="1" applyBorder="1" applyAlignment="1">
      <alignment horizontal="center" vertical="center"/>
    </xf>
    <xf numFmtId="0" fontId="41" fillId="6" borderId="140" xfId="15" applyFont="1" applyFill="1" applyBorder="1" applyAlignment="1">
      <alignment horizontal="center" vertical="center"/>
    </xf>
    <xf numFmtId="0" fontId="41" fillId="6" borderId="168" xfId="15" applyFont="1" applyFill="1" applyBorder="1" applyAlignment="1">
      <alignment horizontal="center" vertical="center"/>
    </xf>
    <xf numFmtId="0" fontId="37" fillId="19" borderId="0" xfId="15" applyFont="1" applyFill="1" applyBorder="1" applyAlignment="1">
      <alignment horizontal="center" vertical="center"/>
    </xf>
    <xf numFmtId="0" fontId="37" fillId="9" borderId="0" xfId="15" applyFont="1" applyFill="1" applyBorder="1" applyAlignment="1">
      <alignment horizontal="center" vertical="center"/>
    </xf>
    <xf numFmtId="0" fontId="37" fillId="19" borderId="0" xfId="15" applyFont="1" applyFill="1" applyBorder="1" applyAlignment="1">
      <alignment horizontal="left" vertical="top"/>
    </xf>
    <xf numFmtId="0" fontId="37" fillId="9" borderId="0" xfId="15" applyFont="1" applyFill="1" applyBorder="1" applyAlignment="1">
      <alignment horizontal="left" vertical="top"/>
    </xf>
    <xf numFmtId="0" fontId="37" fillId="19" borderId="0" xfId="15" applyFont="1" applyFill="1" applyBorder="1" applyAlignment="1">
      <alignment horizontal="left" vertical="top" wrapText="1"/>
    </xf>
    <xf numFmtId="0" fontId="37" fillId="9" borderId="0" xfId="15" applyFont="1" applyFill="1" applyBorder="1" applyAlignment="1">
      <alignment horizontal="left" vertical="top" wrapText="1"/>
    </xf>
    <xf numFmtId="0" fontId="37" fillId="9" borderId="157" xfId="15" applyFont="1" applyFill="1" applyBorder="1" applyAlignment="1">
      <alignment horizontal="left" vertical="top" wrapText="1"/>
    </xf>
    <xf numFmtId="0" fontId="3" fillId="4" borderId="58" xfId="15" applyFill="1" applyBorder="1" applyAlignment="1">
      <alignment horizontal="center" vertical="top"/>
    </xf>
    <xf numFmtId="0" fontId="3" fillId="4" borderId="62" xfId="15" applyFill="1" applyBorder="1" applyAlignment="1">
      <alignment horizontal="center" vertical="top"/>
    </xf>
    <xf numFmtId="0" fontId="3" fillId="0" borderId="172" xfId="15" applyFill="1" applyBorder="1" applyAlignment="1">
      <alignment horizontal="center" vertical="center"/>
    </xf>
    <xf numFmtId="0" fontId="3" fillId="0" borderId="174" xfId="15" applyFill="1" applyBorder="1" applyAlignment="1">
      <alignment horizontal="center" vertical="center"/>
    </xf>
    <xf numFmtId="0" fontId="3" fillId="0" borderId="173" xfId="15" applyFill="1" applyBorder="1" applyAlignment="1">
      <alignment horizontal="center" vertical="center"/>
    </xf>
    <xf numFmtId="0" fontId="3" fillId="0" borderId="172" xfId="15" applyFill="1" applyBorder="1" applyAlignment="1">
      <alignment horizontal="center"/>
    </xf>
    <xf numFmtId="0" fontId="3" fillId="0" borderId="174" xfId="15" applyFill="1" applyBorder="1" applyAlignment="1">
      <alignment horizontal="center"/>
    </xf>
    <xf numFmtId="0" fontId="3" fillId="0" borderId="173" xfId="15" applyFill="1" applyBorder="1" applyAlignment="1">
      <alignment horizontal="center"/>
    </xf>
    <xf numFmtId="0" fontId="3" fillId="19" borderId="0" xfId="15" applyFont="1" applyFill="1" applyBorder="1" applyAlignment="1">
      <alignment horizontal="left" vertical="top" wrapText="1"/>
    </xf>
    <xf numFmtId="0" fontId="3" fillId="9" borderId="0" xfId="15" applyFont="1" applyFill="1" applyBorder="1" applyAlignment="1">
      <alignment horizontal="left" vertical="top" wrapText="1"/>
    </xf>
    <xf numFmtId="0" fontId="3" fillId="9" borderId="157" xfId="15" applyFont="1" applyFill="1" applyBorder="1" applyAlignment="1">
      <alignment horizontal="left" vertical="top" wrapText="1"/>
    </xf>
    <xf numFmtId="0" fontId="3" fillId="19" borderId="172" xfId="15" applyFont="1" applyFill="1" applyBorder="1" applyAlignment="1">
      <alignment horizontal="left" vertical="top" wrapText="1"/>
    </xf>
    <xf numFmtId="0" fontId="3" fillId="9" borderId="174" xfId="15" applyFont="1" applyFill="1" applyBorder="1" applyAlignment="1">
      <alignment horizontal="left" vertical="top" wrapText="1"/>
    </xf>
    <xf numFmtId="0" fontId="3" fillId="9" borderId="173" xfId="15" applyFont="1" applyFill="1" applyBorder="1" applyAlignment="1">
      <alignment horizontal="left" vertical="top" wrapText="1"/>
    </xf>
    <xf numFmtId="0" fontId="69" fillId="0" borderId="0" xfId="0" applyFont="1" applyAlignment="1">
      <alignment horizontal="left" vertical="center" wrapText="1"/>
    </xf>
    <xf numFmtId="0" fontId="70" fillId="0" borderId="56" xfId="0" applyFont="1" applyFill="1" applyBorder="1" applyAlignment="1">
      <alignment horizontal="center" vertical="center"/>
    </xf>
    <xf numFmtId="0" fontId="45" fillId="19" borderId="179" xfId="15" applyFont="1" applyFill="1" applyBorder="1" applyAlignment="1">
      <alignment horizontal="center" vertical="center" wrapText="1"/>
    </xf>
    <xf numFmtId="0" fontId="45" fillId="5" borderId="180" xfId="15" applyFont="1" applyFill="1" applyBorder="1" applyAlignment="1">
      <alignment horizontal="center" vertical="center" wrapText="1"/>
    </xf>
    <xf numFmtId="0" fontId="45" fillId="5" borderId="119" xfId="15" applyFont="1" applyFill="1" applyBorder="1" applyAlignment="1">
      <alignment horizontal="center" vertical="center" wrapText="1"/>
    </xf>
    <xf numFmtId="0" fontId="45" fillId="5" borderId="118" xfId="15" applyFont="1" applyFill="1" applyBorder="1" applyAlignment="1">
      <alignment horizontal="center" vertical="center" wrapText="1"/>
    </xf>
    <xf numFmtId="0" fontId="45" fillId="19" borderId="178" xfId="15" applyFont="1" applyFill="1" applyBorder="1" applyAlignment="1">
      <alignment horizontal="center" vertical="center" wrapText="1"/>
    </xf>
    <xf numFmtId="0" fontId="45" fillId="5" borderId="48" xfId="15" applyFont="1" applyFill="1" applyBorder="1" applyAlignment="1">
      <alignment horizontal="center" vertical="center" wrapText="1"/>
    </xf>
    <xf numFmtId="0" fontId="63" fillId="19" borderId="145" xfId="15" applyFont="1" applyFill="1" applyBorder="1" applyAlignment="1">
      <alignment horizontal="center" vertical="center" wrapText="1"/>
    </xf>
    <xf numFmtId="0" fontId="63" fillId="5" borderId="145" xfId="15" applyFont="1" applyFill="1" applyBorder="1" applyAlignment="1">
      <alignment horizontal="center" vertical="center" wrapText="1"/>
    </xf>
    <xf numFmtId="0" fontId="14" fillId="0" borderId="172" xfId="1" applyFont="1" applyBorder="1" applyAlignment="1" applyProtection="1">
      <alignment horizontal="center" vertical="center" wrapText="1"/>
      <protection locked="0"/>
    </xf>
    <xf numFmtId="0" fontId="14" fillId="0" borderId="173" xfId="1" applyFont="1" applyBorder="1" applyAlignment="1" applyProtection="1">
      <alignment horizontal="center" vertical="center" wrapText="1"/>
      <protection locked="0"/>
    </xf>
    <xf numFmtId="0" fontId="3" fillId="19" borderId="118" xfId="15" applyFont="1" applyFill="1" applyBorder="1" applyAlignment="1">
      <alignment horizontal="left" vertical="center" wrapText="1"/>
    </xf>
    <xf numFmtId="0" fontId="17" fillId="0" borderId="172" xfId="15" applyFont="1" applyFill="1" applyBorder="1" applyAlignment="1" applyProtection="1">
      <alignment horizontal="center" wrapText="1"/>
      <protection locked="0"/>
    </xf>
    <xf numFmtId="0" fontId="17" fillId="0" borderId="174" xfId="15" applyFont="1" applyFill="1" applyBorder="1" applyAlignment="1" applyProtection="1">
      <alignment horizontal="center" wrapText="1"/>
      <protection locked="0"/>
    </xf>
    <xf numFmtId="0" fontId="17" fillId="0" borderId="173" xfId="15" applyFont="1" applyFill="1" applyBorder="1" applyAlignment="1" applyProtection="1">
      <alignment horizontal="center" wrapText="1"/>
      <protection locked="0"/>
    </xf>
    <xf numFmtId="0" fontId="37" fillId="19" borderId="174" xfId="15" applyFont="1" applyFill="1" applyBorder="1" applyAlignment="1">
      <alignment horizontal="left" vertical="top" wrapText="1"/>
    </xf>
    <xf numFmtId="0" fontId="37" fillId="9" borderId="174" xfId="15" applyFont="1" applyFill="1" applyBorder="1" applyAlignment="1">
      <alignment horizontal="left" vertical="top" wrapText="1"/>
    </xf>
    <xf numFmtId="0" fontId="41" fillId="11" borderId="124" xfId="15" applyFont="1" applyFill="1" applyBorder="1" applyAlignment="1">
      <alignment horizontal="center" vertical="center"/>
    </xf>
    <xf numFmtId="0" fontId="41" fillId="6" borderId="0" xfId="15" applyFont="1" applyFill="1" applyBorder="1" applyAlignment="1">
      <alignment horizontal="center" vertical="center"/>
    </xf>
    <xf numFmtId="0" fontId="41" fillId="6" borderId="157" xfId="15" applyFont="1" applyFill="1" applyBorder="1" applyAlignment="1">
      <alignment horizontal="center" vertical="center"/>
    </xf>
    <xf numFmtId="0" fontId="45" fillId="19" borderId="124" xfId="15" applyFont="1" applyFill="1" applyBorder="1" applyAlignment="1">
      <alignment horizontal="center" vertical="center" wrapText="1"/>
    </xf>
    <xf numFmtId="0" fontId="45" fillId="5" borderId="0" xfId="15" applyFont="1" applyFill="1" applyBorder="1" applyAlignment="1">
      <alignment horizontal="center" vertical="center" wrapText="1"/>
    </xf>
    <xf numFmtId="0" fontId="3" fillId="19" borderId="180" xfId="15" applyFont="1" applyFill="1" applyBorder="1" applyAlignment="1">
      <alignment horizontal="left" vertical="center" wrapText="1"/>
    </xf>
    <xf numFmtId="0" fontId="3" fillId="9" borderId="180" xfId="15" applyFont="1" applyFill="1" applyBorder="1" applyAlignment="1">
      <alignment horizontal="left" vertical="center" wrapText="1"/>
    </xf>
    <xf numFmtId="0" fontId="57" fillId="19" borderId="0" xfId="15" applyFont="1" applyFill="1" applyBorder="1" applyAlignment="1">
      <alignment horizontal="left" wrapText="1"/>
    </xf>
    <xf numFmtId="0" fontId="57" fillId="9" borderId="0" xfId="15" applyFont="1" applyFill="1" applyBorder="1" applyAlignment="1">
      <alignment horizontal="left" wrapText="1"/>
    </xf>
    <xf numFmtId="0" fontId="40" fillId="19" borderId="0" xfId="15" applyFont="1" applyFill="1" applyBorder="1" applyAlignment="1">
      <alignment horizontal="left" wrapText="1"/>
    </xf>
    <xf numFmtId="0" fontId="40" fillId="9" borderId="0" xfId="15" applyFont="1" applyFill="1" applyBorder="1" applyAlignment="1">
      <alignment horizontal="left" wrapText="1"/>
    </xf>
    <xf numFmtId="0" fontId="3" fillId="0" borderId="124" xfId="15" applyFill="1" applyBorder="1" applyAlignment="1">
      <alignment horizontal="center"/>
    </xf>
    <xf numFmtId="0" fontId="3" fillId="0" borderId="0" xfId="15" applyFill="1" applyBorder="1" applyAlignment="1">
      <alignment horizontal="center"/>
    </xf>
    <xf numFmtId="0" fontId="37" fillId="19" borderId="0" xfId="15" applyFont="1" applyFill="1" applyBorder="1" applyAlignment="1">
      <alignment horizontal="center" vertical="center" wrapText="1"/>
    </xf>
    <xf numFmtId="0" fontId="37" fillId="9" borderId="0" xfId="15" applyFont="1" applyFill="1" applyBorder="1" applyAlignment="1">
      <alignment horizontal="center" vertical="center" wrapText="1"/>
    </xf>
    <xf numFmtId="0" fontId="57" fillId="19" borderId="118" xfId="0" applyFont="1" applyFill="1" applyBorder="1" applyAlignment="1">
      <alignment horizontal="center" vertical="center" wrapText="1"/>
    </xf>
    <xf numFmtId="0" fontId="57" fillId="9" borderId="118" xfId="0" applyFont="1" applyFill="1" applyBorder="1" applyAlignment="1">
      <alignment horizontal="center" vertical="center" wrapText="1"/>
    </xf>
    <xf numFmtId="0" fontId="37" fillId="19" borderId="0" xfId="15" applyFont="1" applyFill="1" applyBorder="1" applyAlignment="1">
      <alignment horizontal="center" vertical="top" wrapText="1"/>
    </xf>
    <xf numFmtId="0" fontId="37" fillId="9" borderId="0" xfId="15" applyFont="1" applyFill="1" applyBorder="1" applyAlignment="1">
      <alignment horizontal="center" vertical="top" wrapText="1"/>
    </xf>
    <xf numFmtId="0" fontId="37" fillId="19" borderId="118" xfId="15" applyFont="1" applyFill="1" applyBorder="1" applyAlignment="1">
      <alignment horizontal="center" vertical="center" wrapText="1"/>
    </xf>
    <xf numFmtId="0" fontId="37" fillId="9" borderId="118" xfId="15" applyFont="1" applyFill="1" applyBorder="1" applyAlignment="1">
      <alignment horizontal="center" vertical="center" wrapText="1"/>
    </xf>
    <xf numFmtId="0" fontId="17" fillId="4" borderId="172" xfId="15" applyFont="1" applyFill="1" applyBorder="1" applyAlignment="1" applyProtection="1">
      <alignment horizontal="center" vertical="center" wrapText="1"/>
      <protection locked="0"/>
    </xf>
    <xf numFmtId="0" fontId="17" fillId="4" borderId="174" xfId="15" applyFont="1" applyFill="1" applyBorder="1" applyAlignment="1" applyProtection="1">
      <alignment horizontal="center" vertical="center" wrapText="1"/>
      <protection locked="0"/>
    </xf>
    <xf numFmtId="0" fontId="17" fillId="4" borderId="173" xfId="15" applyFont="1" applyFill="1" applyBorder="1" applyAlignment="1" applyProtection="1">
      <alignment horizontal="center" vertical="center" wrapText="1"/>
      <protection locked="0"/>
    </xf>
    <xf numFmtId="0" fontId="0" fillId="4" borderId="172" xfId="0" applyFont="1" applyFill="1" applyBorder="1" applyAlignment="1">
      <alignment horizontal="center" vertical="center"/>
    </xf>
    <xf numFmtId="0" fontId="0" fillId="4" borderId="174" xfId="0" applyFont="1" applyFill="1" applyBorder="1" applyAlignment="1">
      <alignment horizontal="center" vertical="center"/>
    </xf>
    <xf numFmtId="0" fontId="0" fillId="4" borderId="173" xfId="0" applyFont="1" applyFill="1" applyBorder="1" applyAlignment="1">
      <alignment horizontal="center" vertical="center"/>
    </xf>
    <xf numFmtId="0" fontId="17" fillId="4" borderId="145" xfId="15" applyFont="1" applyFill="1" applyBorder="1" applyAlignment="1" applyProtection="1">
      <alignment horizontal="center" vertical="center" wrapText="1"/>
      <protection locked="0"/>
    </xf>
    <xf numFmtId="0" fontId="57" fillId="19" borderId="0" xfId="15" quotePrefix="1" applyFont="1" applyFill="1" applyBorder="1" applyAlignment="1">
      <alignment horizontal="left" vertical="center"/>
    </xf>
    <xf numFmtId="0" fontId="57" fillId="9" borderId="0" xfId="15" applyFont="1" applyFill="1" applyBorder="1" applyAlignment="1">
      <alignment horizontal="left" vertical="center"/>
    </xf>
    <xf numFmtId="0" fontId="57" fillId="9" borderId="157" xfId="15" applyFont="1" applyFill="1" applyBorder="1" applyAlignment="1">
      <alignment horizontal="left" vertical="center"/>
    </xf>
    <xf numFmtId="0" fontId="37" fillId="19" borderId="0" xfId="15" quotePrefix="1" applyFont="1" applyFill="1" applyBorder="1" applyAlignment="1">
      <alignment horizontal="left" vertical="center"/>
    </xf>
    <xf numFmtId="0" fontId="37" fillId="9" borderId="0" xfId="15" applyFont="1" applyFill="1" applyBorder="1" applyAlignment="1">
      <alignment horizontal="left" vertical="center"/>
    </xf>
    <xf numFmtId="0" fontId="37" fillId="9" borderId="157" xfId="15" applyFont="1" applyFill="1" applyBorder="1" applyAlignment="1">
      <alignment horizontal="left" vertical="center"/>
    </xf>
    <xf numFmtId="0" fontId="37" fillId="19" borderId="0" xfId="15" applyFont="1" applyFill="1" applyBorder="1" applyAlignment="1">
      <alignment horizontal="left" vertical="center"/>
    </xf>
    <xf numFmtId="0" fontId="17" fillId="4" borderId="145" xfId="15" applyFont="1" applyFill="1" applyBorder="1" applyAlignment="1" applyProtection="1">
      <alignment wrapText="1"/>
      <protection locked="0"/>
    </xf>
    <xf numFmtId="0" fontId="37" fillId="19" borderId="180" xfId="15" applyFont="1" applyFill="1" applyBorder="1" applyAlignment="1">
      <alignment horizontal="center" vertical="center" wrapText="1"/>
    </xf>
    <xf numFmtId="0" fontId="37" fillId="9" borderId="180" xfId="15" applyFont="1" applyFill="1" applyBorder="1" applyAlignment="1">
      <alignment horizontal="center" vertical="center" wrapText="1"/>
    </xf>
    <xf numFmtId="0" fontId="3" fillId="19" borderId="118" xfId="15" applyFont="1" applyFill="1" applyBorder="1" applyAlignment="1">
      <alignment horizontal="left" wrapText="1"/>
    </xf>
    <xf numFmtId="0" fontId="3" fillId="9" borderId="118" xfId="15" applyFont="1" applyFill="1" applyBorder="1" applyAlignment="1">
      <alignment horizontal="left" wrapText="1"/>
    </xf>
    <xf numFmtId="0" fontId="3" fillId="19" borderId="0" xfId="15" applyFont="1" applyFill="1" applyBorder="1" applyAlignment="1">
      <alignment horizontal="left" wrapText="1"/>
    </xf>
    <xf numFmtId="0" fontId="3" fillId="9" borderId="0" xfId="15" applyFont="1" applyFill="1" applyBorder="1" applyAlignment="1">
      <alignment horizontal="left" wrapText="1"/>
    </xf>
    <xf numFmtId="0" fontId="37" fillId="19" borderId="0" xfId="15" applyFont="1" applyFill="1" applyBorder="1" applyAlignment="1">
      <alignment horizontal="center" wrapText="1"/>
    </xf>
    <xf numFmtId="0" fontId="37" fillId="9" borderId="0" xfId="15" applyFont="1" applyFill="1" applyBorder="1" applyAlignment="1">
      <alignment horizontal="center" wrapText="1"/>
    </xf>
    <xf numFmtId="0" fontId="37" fillId="19" borderId="118" xfId="15" applyFont="1" applyFill="1" applyBorder="1" applyAlignment="1">
      <alignment horizontal="center" wrapText="1"/>
    </xf>
    <xf numFmtId="0" fontId="37" fillId="9" borderId="118" xfId="15" applyFont="1" applyFill="1" applyBorder="1" applyAlignment="1">
      <alignment horizontal="center" wrapText="1"/>
    </xf>
    <xf numFmtId="0" fontId="35" fillId="0" borderId="0" xfId="0" applyFont="1" applyAlignment="1">
      <alignment horizontal="left" vertical="center" wrapText="1"/>
    </xf>
    <xf numFmtId="0" fontId="3" fillId="0" borderId="145" xfId="15" applyFill="1" applyBorder="1" applyAlignment="1">
      <alignment horizontal="center" vertical="center"/>
    </xf>
    <xf numFmtId="0" fontId="3" fillId="19" borderId="0" xfId="15" applyFont="1" applyFill="1" applyBorder="1" applyAlignment="1">
      <alignment horizontal="left" vertical="center" wrapText="1"/>
    </xf>
    <xf numFmtId="0" fontId="3" fillId="9" borderId="0" xfId="15" applyFont="1" applyFill="1" applyBorder="1" applyAlignment="1">
      <alignment horizontal="left" vertical="center" wrapText="1"/>
    </xf>
    <xf numFmtId="0" fontId="57" fillId="19" borderId="0" xfId="0" applyFont="1" applyFill="1" applyBorder="1" applyAlignment="1">
      <alignment horizontal="left" vertical="top" wrapText="1"/>
    </xf>
    <xf numFmtId="0" fontId="57" fillId="9" borderId="0" xfId="0" applyFont="1" applyFill="1" applyBorder="1" applyAlignment="1">
      <alignment horizontal="left" vertical="top" wrapText="1"/>
    </xf>
    <xf numFmtId="0" fontId="17" fillId="0" borderId="145" xfId="1" applyFont="1" applyFill="1" applyBorder="1" applyAlignment="1" applyProtection="1">
      <alignment horizontal="left" vertical="center" wrapText="1"/>
      <protection locked="0"/>
    </xf>
    <xf numFmtId="49" fontId="17" fillId="0" borderId="145" xfId="1" applyNumberFormat="1" applyFont="1" applyFill="1" applyBorder="1" applyAlignment="1" applyProtection="1">
      <alignment horizontal="left" vertical="center" wrapText="1"/>
      <protection locked="0"/>
    </xf>
    <xf numFmtId="0" fontId="17" fillId="0" borderId="172" xfId="1" applyFont="1" applyFill="1" applyBorder="1" applyAlignment="1" applyProtection="1">
      <alignment horizontal="center" vertical="center" wrapText="1"/>
      <protection locked="0"/>
    </xf>
    <xf numFmtId="0" fontId="17" fillId="0" borderId="174" xfId="1" applyFont="1" applyFill="1" applyBorder="1" applyAlignment="1" applyProtection="1">
      <alignment horizontal="center" vertical="center" wrapText="1"/>
      <protection locked="0"/>
    </xf>
    <xf numFmtId="0" fontId="17" fillId="0" borderId="173" xfId="1" applyFont="1" applyFill="1" applyBorder="1" applyAlignment="1" applyProtection="1">
      <alignment horizontal="center" vertical="center" wrapText="1"/>
      <protection locked="0"/>
    </xf>
    <xf numFmtId="0" fontId="57" fillId="19" borderId="0" xfId="15" applyFont="1" applyFill="1" applyBorder="1" applyAlignment="1">
      <alignment horizontal="left" vertical="center"/>
    </xf>
    <xf numFmtId="0" fontId="17" fillId="0" borderId="145" xfId="15" applyFont="1" applyFill="1" applyBorder="1" applyAlignment="1" applyProtection="1">
      <alignment horizontal="center" vertical="center" wrapText="1"/>
      <protection locked="0"/>
    </xf>
    <xf numFmtId="0" fontId="37" fillId="19" borderId="172" xfId="15" applyFont="1" applyFill="1" applyBorder="1" applyAlignment="1">
      <alignment horizontal="left" vertical="top" wrapText="1"/>
    </xf>
    <xf numFmtId="0" fontId="37" fillId="19" borderId="180" xfId="15" applyFont="1" applyFill="1" applyBorder="1" applyAlignment="1">
      <alignment horizontal="left" vertical="center" wrapText="1"/>
    </xf>
    <xf numFmtId="0" fontId="37" fillId="0" borderId="145" xfId="15" applyFont="1" applyFill="1" applyBorder="1" applyAlignment="1">
      <alignment horizontal="center" vertical="center"/>
    </xf>
    <xf numFmtId="0" fontId="17" fillId="0" borderId="172" xfId="15" applyFont="1" applyFill="1" applyBorder="1" applyAlignment="1" applyProtection="1">
      <alignment horizontal="center" vertical="center" wrapText="1"/>
      <protection locked="0"/>
    </xf>
    <xf numFmtId="0" fontId="17" fillId="0" borderId="174" xfId="15" applyFont="1" applyFill="1" applyBorder="1" applyAlignment="1" applyProtection="1">
      <alignment horizontal="center" vertical="center" wrapText="1"/>
      <protection locked="0"/>
    </xf>
    <xf numFmtId="0" fontId="17" fillId="0" borderId="173" xfId="15" applyFont="1" applyFill="1" applyBorder="1" applyAlignment="1" applyProtection="1">
      <alignment horizontal="center" vertical="center" wrapText="1"/>
      <protection locked="0"/>
    </xf>
    <xf numFmtId="0" fontId="57" fillId="19" borderId="0" xfId="0" applyFont="1" applyFill="1" applyBorder="1" applyAlignment="1">
      <alignment horizontal="center" vertical="center" wrapText="1"/>
    </xf>
    <xf numFmtId="0" fontId="57" fillId="9" borderId="0" xfId="0" applyFont="1" applyFill="1" applyBorder="1" applyAlignment="1">
      <alignment horizontal="center" vertical="center" wrapText="1"/>
    </xf>
    <xf numFmtId="0" fontId="0" fillId="0" borderId="172" xfId="0" applyFill="1" applyBorder="1" applyAlignment="1">
      <alignment horizontal="center" vertical="center" wrapText="1"/>
    </xf>
    <xf numFmtId="0" fontId="0" fillId="0" borderId="174" xfId="0" applyFill="1" applyBorder="1" applyAlignment="1">
      <alignment horizontal="center" vertical="center" wrapText="1"/>
    </xf>
    <xf numFmtId="0" fontId="0" fillId="0" borderId="173" xfId="0" applyFill="1" applyBorder="1" applyAlignment="1">
      <alignment horizontal="center" vertical="center" wrapText="1"/>
    </xf>
    <xf numFmtId="0" fontId="35" fillId="4" borderId="172" xfId="15" applyFont="1" applyFill="1" applyBorder="1" applyAlignment="1" applyProtection="1">
      <alignment horizontal="center" vertical="center" wrapText="1"/>
      <protection locked="0"/>
    </xf>
    <xf numFmtId="0" fontId="35" fillId="4" borderId="173" xfId="15" applyFont="1" applyFill="1" applyBorder="1" applyAlignment="1" applyProtection="1">
      <alignment horizontal="center" vertical="center" wrapText="1"/>
      <protection locked="0"/>
    </xf>
    <xf numFmtId="0" fontId="49" fillId="0" borderId="124" xfId="15" applyFont="1" applyFill="1" applyBorder="1" applyAlignment="1">
      <alignment horizontal="center"/>
    </xf>
    <xf numFmtId="0" fontId="49" fillId="0" borderId="0" xfId="15" applyFont="1" applyFill="1" applyBorder="1" applyAlignment="1">
      <alignment horizontal="center"/>
    </xf>
    <xf numFmtId="0" fontId="0" fillId="4" borderId="145" xfId="15" applyFont="1" applyFill="1" applyBorder="1" applyAlignment="1" applyProtection="1">
      <alignment horizontal="center" vertical="center" wrapText="1"/>
      <protection locked="0"/>
    </xf>
    <xf numFmtId="0" fontId="0" fillId="0" borderId="172" xfId="0" applyFill="1" applyBorder="1" applyAlignment="1">
      <alignment horizontal="center" vertical="center"/>
    </xf>
    <xf numFmtId="0" fontId="0" fillId="0" borderId="174" xfId="0" applyFill="1" applyBorder="1" applyAlignment="1">
      <alignment horizontal="center" vertical="center"/>
    </xf>
    <xf numFmtId="0" fontId="0" fillId="0" borderId="173" xfId="0" applyFill="1" applyBorder="1" applyAlignment="1">
      <alignment horizontal="center" vertical="center"/>
    </xf>
    <xf numFmtId="0" fontId="45" fillId="19" borderId="172" xfId="15" applyFont="1" applyFill="1" applyBorder="1" applyAlignment="1">
      <alignment horizontal="center" vertical="center" wrapText="1"/>
    </xf>
    <xf numFmtId="0" fontId="45" fillId="5" borderId="173" xfId="15" applyFont="1" applyFill="1" applyBorder="1" applyAlignment="1">
      <alignment horizontal="center" vertical="center" wrapText="1"/>
    </xf>
    <xf numFmtId="0" fontId="45" fillId="5" borderId="174" xfId="15" applyFont="1" applyFill="1" applyBorder="1" applyAlignment="1">
      <alignment horizontal="center" vertical="center" wrapText="1"/>
    </xf>
    <xf numFmtId="0" fontId="60" fillId="0" borderId="172" xfId="1" applyFont="1" applyBorder="1" applyAlignment="1">
      <alignment horizontal="left" vertical="center" wrapText="1"/>
    </xf>
    <xf numFmtId="0" fontId="60" fillId="0" borderId="173" xfId="1" applyFont="1" applyBorder="1" applyAlignment="1">
      <alignment horizontal="left" vertical="center" wrapText="1"/>
    </xf>
    <xf numFmtId="0" fontId="60" fillId="0" borderId="145" xfId="1" applyFont="1" applyBorder="1" applyAlignment="1">
      <alignment horizontal="left" vertical="center" wrapText="1"/>
    </xf>
    <xf numFmtId="0" fontId="60" fillId="0" borderId="145" xfId="1" applyFont="1" applyBorder="1" applyAlignment="1" applyProtection="1">
      <alignment horizontal="center" vertical="center"/>
      <protection locked="0"/>
    </xf>
    <xf numFmtId="0" fontId="60" fillId="0" borderId="145" xfId="1" applyFont="1" applyBorder="1" applyAlignment="1" applyProtection="1">
      <alignment horizontal="left" vertical="center" wrapText="1"/>
      <protection locked="0"/>
    </xf>
    <xf numFmtId="0" fontId="60" fillId="0" borderId="145" xfId="1" applyFont="1" applyBorder="1" applyAlignment="1">
      <alignment vertical="center" wrapText="1"/>
    </xf>
    <xf numFmtId="0" fontId="3" fillId="19" borderId="180" xfId="15" applyFont="1" applyFill="1" applyBorder="1" applyAlignment="1">
      <alignment horizontal="left" wrapText="1"/>
    </xf>
    <xf numFmtId="0" fontId="3" fillId="9" borderId="180" xfId="15" applyFont="1" applyFill="1" applyBorder="1" applyAlignment="1">
      <alignment horizontal="left" wrapText="1"/>
    </xf>
    <xf numFmtId="0" fontId="3" fillId="9" borderId="181" xfId="15" applyFont="1" applyFill="1" applyBorder="1" applyAlignment="1">
      <alignment horizontal="left" wrapText="1"/>
    </xf>
    <xf numFmtId="0" fontId="49" fillId="19" borderId="118" xfId="15" applyFont="1" applyFill="1" applyBorder="1" applyAlignment="1">
      <alignment horizontal="left" wrapText="1"/>
    </xf>
    <xf numFmtId="0" fontId="49" fillId="9" borderId="118" xfId="15" applyFont="1" applyFill="1" applyBorder="1" applyAlignment="1">
      <alignment horizontal="left" wrapText="1"/>
    </xf>
  </cellXfs>
  <cellStyles count="16">
    <cellStyle name="Normal" xfId="0" builtinId="0"/>
    <cellStyle name="Normal 2" xfId="2" xr:uid="{00000000-0005-0000-0000-000001000000}"/>
    <cellStyle name="Normal 3" xfId="3" xr:uid="{B12D4AEE-22C3-43CD-83BB-F7F4DABC240F}"/>
    <cellStyle name="Normal 3 2" xfId="4" xr:uid="{1128E3AC-163A-4B41-AED4-5A7A40593D02}"/>
    <cellStyle name="Normal 3 3" xfId="5" xr:uid="{DDB32CEF-CC4A-4DA0-A6CD-4A5B179DA609}"/>
    <cellStyle name="Normal 3 3 2" xfId="7" xr:uid="{77E9B3BC-F14F-44E9-9A35-D94AC717B6B7}"/>
    <cellStyle name="Normal 3 3 2 2" xfId="11" xr:uid="{FDD8AA15-9705-4148-BCAC-3BEE813FA3D8}"/>
    <cellStyle name="Normal 3 3 2 2 2" xfId="15" xr:uid="{DBB8677F-2BE9-46A7-AC32-6841A47011C4}"/>
    <cellStyle name="Normal 3 4" xfId="6" xr:uid="{F9BC28A1-7DCF-4BF0-B2F7-C5314A159CF4}"/>
    <cellStyle name="Normal 3 4 2" xfId="13" xr:uid="{267EFF7F-B5E3-4A78-AD2F-7596BD7AA423}"/>
    <cellStyle name="Normal 3 5" xfId="8" xr:uid="{AEE2753E-B3BB-4ACC-80BB-EBB7BEA80A01}"/>
    <cellStyle name="Normal 3 6" xfId="9" xr:uid="{9B95ED71-EC06-491D-9E82-BA6CF408D4D7}"/>
    <cellStyle name="Normal 3 6 2" xfId="14" xr:uid="{0063E5C8-306A-4F3B-86B2-2637C46E7E0D}"/>
    <cellStyle name="Normal 3 7" xfId="10" xr:uid="{ECE68F59-BAFE-40D3-880F-6B0967146F31}"/>
    <cellStyle name="Normal 3 8" xfId="12" xr:uid="{6391CDFB-046C-4D2D-8C6D-2E22171DF525}"/>
    <cellStyle name="Normal_Auto-diag Groupe CHD" xfId="1" xr:uid="{00000000-0005-0000-0000-000002000000}"/>
  </cellStyles>
  <dxfs count="197">
    <dxf>
      <fill>
        <patternFill>
          <bgColor rgb="FFFFFF00"/>
        </patternFill>
      </fill>
    </dxf>
    <dxf>
      <fill>
        <patternFill>
          <bgColor rgb="FFFFFF00"/>
        </patternFill>
      </fill>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ill>
        <patternFill>
          <bgColor rgb="FFFFFF00"/>
        </patternFill>
      </fill>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ill>
        <patternFill>
          <bgColor rgb="FFFFFF00"/>
        </patternFill>
      </fill>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ill>
        <patternFill>
          <bgColor rgb="FFFFFF00"/>
        </patternFill>
      </fill>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ont>
        <color theme="0"/>
      </font>
      <fill>
        <patternFill>
          <bgColor theme="8" tint="-0.499984740745262"/>
        </patternFill>
      </fill>
      <border>
        <left style="thin">
          <color auto="1"/>
        </left>
        <right style="thin">
          <color auto="1"/>
        </right>
        <top style="thin">
          <color auto="1"/>
        </top>
        <bottom style="thin">
          <color auto="1"/>
        </bottom>
        <vertical/>
        <horizontal/>
      </border>
    </dxf>
    <dxf>
      <font>
        <color theme="8" tint="0.39994506668294322"/>
      </font>
    </dxf>
    <dxf>
      <fill>
        <patternFill>
          <bgColor rgb="FFFFFF00"/>
        </patternFill>
      </fill>
    </dxf>
    <dxf>
      <fill>
        <patternFill>
          <bgColor rgb="FFFFFF00"/>
        </patternFill>
      </fill>
    </dxf>
    <dxf>
      <fill>
        <patternFill>
          <bgColor rgb="FFFFFF00"/>
        </patternFill>
      </fill>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auto="1"/>
      </font>
      <fill>
        <patternFill>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auto="1"/>
      </font>
      <fill>
        <patternFill>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vertical/>
        <horizontal/>
      </border>
    </dxf>
    <dxf>
      <font>
        <b/>
        <i val="0"/>
        <color theme="0"/>
      </font>
      <fill>
        <patternFill>
          <bgColor theme="3" tint="-0.499984740745262"/>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vertical/>
        <horizontal/>
      </border>
    </dxf>
    <dxf>
      <font>
        <b/>
        <i val="0"/>
        <color theme="0"/>
      </font>
      <fill>
        <patternFill>
          <bgColor theme="3" tint="-0.499984740745262"/>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6633"/>
      <rgbColor rgb="005A1E50"/>
      <rgbColor rgb="00008080"/>
      <rgbColor rgb="00C0C0C0"/>
      <rgbColor rgb="00808080"/>
      <rgbColor rgb="009999FF"/>
      <rgbColor rgb="00993366"/>
      <rgbColor rgb="00EFEFEF"/>
      <rgbColor rgb="00E6E6E6"/>
      <rgbColor rgb="00660066"/>
      <rgbColor rgb="003C005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8B0EA"/>
      <color rgb="FF009DAD"/>
      <color rgb="FF5A1E50"/>
      <color rgb="FFFF33CC"/>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482402</xdr:colOff>
      <xdr:row>2</xdr:row>
      <xdr:rowOff>19713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434" cy="720587"/>
        </a:xfrm>
        <a:prstGeom prst="rect">
          <a:avLst/>
        </a:prstGeom>
      </xdr:spPr>
    </xdr:pic>
    <xdr:clientData/>
  </xdr:twoCellAnchor>
  <xdr:twoCellAnchor>
    <xdr:from>
      <xdr:col>2</xdr:col>
      <xdr:colOff>412060</xdr:colOff>
      <xdr:row>15</xdr:row>
      <xdr:rowOff>79105</xdr:rowOff>
    </xdr:from>
    <xdr:to>
      <xdr:col>7</xdr:col>
      <xdr:colOff>82411</xdr:colOff>
      <xdr:row>18</xdr:row>
      <xdr:rowOff>126729</xdr:rowOff>
    </xdr:to>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577712" y="3599214"/>
          <a:ext cx="3894482" cy="619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i="1"/>
            <a:t>An integrated management system is the result of an organisation using a single management system to manage many organisational aspects to meet the requirements of several management system standards (e.g. ISO 9001 and ISO 14001)</a:t>
          </a:r>
        </a:p>
      </xdr:txBody>
    </xdr:sp>
    <xdr:clientData/>
  </xdr:twoCellAnchor>
  <xdr:twoCellAnchor>
    <xdr:from>
      <xdr:col>10</xdr:col>
      <xdr:colOff>405433</xdr:colOff>
      <xdr:row>15</xdr:row>
      <xdr:rowOff>86142</xdr:rowOff>
    </xdr:from>
    <xdr:to>
      <xdr:col>15</xdr:col>
      <xdr:colOff>294445</xdr:colOff>
      <xdr:row>18</xdr:row>
      <xdr:rowOff>133767</xdr:rowOff>
    </xdr:to>
    <xdr:sp macro="" textlink="">
      <xdr:nvSpPr>
        <xdr:cNvPr id="16" name="ZoneTexte 15">
          <a:extLst>
            <a:ext uri="{FF2B5EF4-FFF2-40B4-BE49-F238E27FC236}">
              <a16:creationId xmlns:a16="http://schemas.microsoft.com/office/drawing/2014/main" id="{00000000-0008-0000-0000-000010000000}"/>
            </a:ext>
          </a:extLst>
        </xdr:cNvPr>
        <xdr:cNvSpPr txBox="1"/>
      </xdr:nvSpPr>
      <xdr:spPr>
        <a:xfrm>
          <a:off x="5739433" y="3606251"/>
          <a:ext cx="4113142"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i="1">
              <a:solidFill>
                <a:schemeClr val="dk1"/>
              </a:solidFill>
              <a:latin typeface="+mn-lt"/>
              <a:ea typeface="+mn-ea"/>
              <a:cs typeface="+mn-cs"/>
            </a:rPr>
            <a:t>An organisation covered by a single management system comprising an identified central function (not necessarily the organisation's headquarters) where certain processes and activities are planned and controlled, and a number of sites (permanent, temporary or virtual) where some or all of these processes or activities are carried out.</a:t>
          </a:r>
        </a:p>
      </xdr:txBody>
    </xdr:sp>
    <xdr:clientData/>
  </xdr:twoCellAnchor>
  <xdr:twoCellAnchor>
    <xdr:from>
      <xdr:col>15</xdr:col>
      <xdr:colOff>600075</xdr:colOff>
      <xdr:row>110</xdr:row>
      <xdr:rowOff>495299</xdr:rowOff>
    </xdr:from>
    <xdr:to>
      <xdr:col>18</xdr:col>
      <xdr:colOff>133350</xdr:colOff>
      <xdr:row>112</xdr:row>
      <xdr:rowOff>47624</xdr:rowOff>
    </xdr:to>
    <xdr:sp macro="" textlink="">
      <xdr:nvSpPr>
        <xdr:cNvPr id="18" name="Flèche : droite 17">
          <a:extLst>
            <a:ext uri="{FF2B5EF4-FFF2-40B4-BE49-F238E27FC236}">
              <a16:creationId xmlns:a16="http://schemas.microsoft.com/office/drawing/2014/main" id="{00000000-0008-0000-0000-000012000000}"/>
            </a:ext>
          </a:extLst>
        </xdr:cNvPr>
        <xdr:cNvSpPr/>
      </xdr:nvSpPr>
      <xdr:spPr bwMode="auto">
        <a:xfrm flipV="1">
          <a:off x="10315575" y="33242249"/>
          <a:ext cx="1143000" cy="247650"/>
        </a:xfrm>
        <a:prstGeom prst="rightArrow">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xdr:spPr>
      <xdr:txBody>
        <a:bodyPr vertOverflow="clip" wrap="square" lIns="18288" tIns="0" rIns="0" bIns="0" rtlCol="0" anchor="ctr" upright="1"/>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454959</xdr:colOff>
      <xdr:row>1</xdr:row>
      <xdr:rowOff>9525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78884" cy="514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59</xdr:row>
      <xdr:rowOff>0</xdr:rowOff>
    </xdr:from>
    <xdr:to>
      <xdr:col>2</xdr:col>
      <xdr:colOff>190500</xdr:colOff>
      <xdr:row>60</xdr:row>
      <xdr:rowOff>9525</xdr:rowOff>
    </xdr:to>
    <xdr:sp macro="" textlink="">
      <xdr:nvSpPr>
        <xdr:cNvPr id="2" name="Forme libre 5">
          <a:extLst>
            <a:ext uri="{FF2B5EF4-FFF2-40B4-BE49-F238E27FC236}">
              <a16:creationId xmlns:a16="http://schemas.microsoft.com/office/drawing/2014/main" id="{00000000-0008-0000-0400-000002000000}"/>
            </a:ext>
          </a:extLst>
        </xdr:cNvPr>
        <xdr:cNvSpPr/>
      </xdr:nvSpPr>
      <xdr:spPr>
        <a:xfrm>
          <a:off x="0" y="17040225"/>
          <a:ext cx="866775" cy="47625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xdr:from>
      <xdr:col>0</xdr:col>
      <xdr:colOff>0</xdr:colOff>
      <xdr:row>72</xdr:row>
      <xdr:rowOff>0</xdr:rowOff>
    </xdr:from>
    <xdr:to>
      <xdr:col>2</xdr:col>
      <xdr:colOff>190500</xdr:colOff>
      <xdr:row>73</xdr:row>
      <xdr:rowOff>9525</xdr:rowOff>
    </xdr:to>
    <xdr:sp macro="" textlink="">
      <xdr:nvSpPr>
        <xdr:cNvPr id="3" name="Forme libre 6">
          <a:extLst>
            <a:ext uri="{FF2B5EF4-FFF2-40B4-BE49-F238E27FC236}">
              <a16:creationId xmlns:a16="http://schemas.microsoft.com/office/drawing/2014/main" id="{00000000-0008-0000-0400-000003000000}"/>
            </a:ext>
          </a:extLst>
        </xdr:cNvPr>
        <xdr:cNvSpPr/>
      </xdr:nvSpPr>
      <xdr:spPr>
        <a:xfrm>
          <a:off x="0" y="24307800"/>
          <a:ext cx="866775" cy="51435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xdr:from>
      <xdr:col>3</xdr:col>
      <xdr:colOff>657225</xdr:colOff>
      <xdr:row>85</xdr:row>
      <xdr:rowOff>190500</xdr:rowOff>
    </xdr:from>
    <xdr:to>
      <xdr:col>5</xdr:col>
      <xdr:colOff>104775</xdr:colOff>
      <xdr:row>85</xdr:row>
      <xdr:rowOff>314325</xdr:rowOff>
    </xdr:to>
    <xdr:sp macro="" textlink="">
      <xdr:nvSpPr>
        <xdr:cNvPr id="4" name="Flèche droite 1">
          <a:extLst>
            <a:ext uri="{FF2B5EF4-FFF2-40B4-BE49-F238E27FC236}">
              <a16:creationId xmlns:a16="http://schemas.microsoft.com/office/drawing/2014/main" id="{00000000-0008-0000-0400-000004000000}"/>
            </a:ext>
          </a:extLst>
        </xdr:cNvPr>
        <xdr:cNvSpPr/>
      </xdr:nvSpPr>
      <xdr:spPr bwMode="auto">
        <a:xfrm>
          <a:off x="2105025" y="31584900"/>
          <a:ext cx="238125" cy="123825"/>
        </a:xfrm>
        <a:prstGeom prst="rightArrow">
          <a:avLst/>
        </a:prstGeom>
        <a:solidFill>
          <a:srgbClr val="009DAD"/>
        </a:solidFill>
        <a:ln>
          <a:headEnd type="none" w="med" len="med"/>
          <a:tailEnd type="none" w="med" len="med"/>
        </a:ln>
        <a:extLst>
          <a:ext uri="{53640926-AAD7-44d8-BBD7-CCE9431645EC}">
            <a14:shadowObscured xmlns:a14="http://schemas.microsoft.com/office/drawing/2010/main" xmlns=""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xdr:from>
      <xdr:col>5</xdr:col>
      <xdr:colOff>676275</xdr:colOff>
      <xdr:row>85</xdr:row>
      <xdr:rowOff>190500</xdr:rowOff>
    </xdr:from>
    <xdr:to>
      <xdr:col>7</xdr:col>
      <xdr:colOff>123825</xdr:colOff>
      <xdr:row>85</xdr:row>
      <xdr:rowOff>314325</xdr:rowOff>
    </xdr:to>
    <xdr:sp macro="" textlink="">
      <xdr:nvSpPr>
        <xdr:cNvPr id="5" name="Flèche droite 7">
          <a:extLst>
            <a:ext uri="{FF2B5EF4-FFF2-40B4-BE49-F238E27FC236}">
              <a16:creationId xmlns:a16="http://schemas.microsoft.com/office/drawing/2014/main" id="{00000000-0008-0000-0400-000005000000}"/>
            </a:ext>
          </a:extLst>
        </xdr:cNvPr>
        <xdr:cNvSpPr/>
      </xdr:nvSpPr>
      <xdr:spPr bwMode="auto">
        <a:xfrm>
          <a:off x="2914650" y="31584900"/>
          <a:ext cx="238125" cy="123825"/>
        </a:xfrm>
        <a:prstGeom prst="rightArrow">
          <a:avLst/>
        </a:prstGeom>
        <a:solidFill>
          <a:srgbClr val="009DAD"/>
        </a:solidFill>
        <a:ln>
          <a:headEnd type="none" w="med" len="med"/>
          <a:tailEnd type="none" w="med" len="med"/>
        </a:ln>
        <a:extLst>
          <a:ext uri="{53640926-AAD7-44d8-BBD7-CCE9431645EC}">
            <a14:shadowObscured xmlns:a14="http://schemas.microsoft.com/office/drawing/2010/main" xmlns=""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xdr:from>
      <xdr:col>7</xdr:col>
      <xdr:colOff>666750</xdr:colOff>
      <xdr:row>85</xdr:row>
      <xdr:rowOff>190500</xdr:rowOff>
    </xdr:from>
    <xdr:to>
      <xdr:col>9</xdr:col>
      <xdr:colOff>114300</xdr:colOff>
      <xdr:row>85</xdr:row>
      <xdr:rowOff>314325</xdr:rowOff>
    </xdr:to>
    <xdr:sp macro="" textlink="">
      <xdr:nvSpPr>
        <xdr:cNvPr id="6" name="Flèche droite 8">
          <a:extLst>
            <a:ext uri="{FF2B5EF4-FFF2-40B4-BE49-F238E27FC236}">
              <a16:creationId xmlns:a16="http://schemas.microsoft.com/office/drawing/2014/main" id="{00000000-0008-0000-0400-000006000000}"/>
            </a:ext>
          </a:extLst>
        </xdr:cNvPr>
        <xdr:cNvSpPr/>
      </xdr:nvSpPr>
      <xdr:spPr bwMode="auto">
        <a:xfrm>
          <a:off x="3695700" y="31584900"/>
          <a:ext cx="238125" cy="123825"/>
        </a:xfrm>
        <a:prstGeom prst="rightArrow">
          <a:avLst/>
        </a:prstGeom>
        <a:solidFill>
          <a:srgbClr val="009DAD"/>
        </a:solidFill>
        <a:ln>
          <a:headEnd type="none" w="med" len="med"/>
          <a:tailEnd type="none" w="med" len="med"/>
        </a:ln>
        <a:extLst>
          <a:ext uri="{53640926-AAD7-44d8-BBD7-CCE9431645EC}">
            <a14:shadowObscured xmlns:a14="http://schemas.microsoft.com/office/drawing/2010/main" xmlns=""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xdr:from>
      <xdr:col>9</xdr:col>
      <xdr:colOff>666750</xdr:colOff>
      <xdr:row>85</xdr:row>
      <xdr:rowOff>209550</xdr:rowOff>
    </xdr:from>
    <xdr:to>
      <xdr:col>11</xdr:col>
      <xdr:colOff>114300</xdr:colOff>
      <xdr:row>85</xdr:row>
      <xdr:rowOff>333375</xdr:rowOff>
    </xdr:to>
    <xdr:sp macro="" textlink="">
      <xdr:nvSpPr>
        <xdr:cNvPr id="7" name="Flèche droite 9">
          <a:extLst>
            <a:ext uri="{FF2B5EF4-FFF2-40B4-BE49-F238E27FC236}">
              <a16:creationId xmlns:a16="http://schemas.microsoft.com/office/drawing/2014/main" id="{00000000-0008-0000-0400-000007000000}"/>
            </a:ext>
          </a:extLst>
        </xdr:cNvPr>
        <xdr:cNvSpPr/>
      </xdr:nvSpPr>
      <xdr:spPr bwMode="auto">
        <a:xfrm>
          <a:off x="4486275" y="31603950"/>
          <a:ext cx="238125" cy="123825"/>
        </a:xfrm>
        <a:prstGeom prst="rightArrow">
          <a:avLst/>
        </a:prstGeom>
        <a:solidFill>
          <a:srgbClr val="009DAD"/>
        </a:solidFill>
        <a:ln>
          <a:headEnd type="none" w="med" len="med"/>
          <a:tailEnd type="none" w="med" len="med"/>
        </a:ln>
        <a:extLst>
          <a:ext uri="{53640926-AAD7-44d8-BBD7-CCE9431645EC}">
            <a14:shadowObscured xmlns:a14="http://schemas.microsoft.com/office/drawing/2010/main" xmlns=""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xdr:from>
      <xdr:col>12</xdr:col>
      <xdr:colOff>228600</xdr:colOff>
      <xdr:row>85</xdr:row>
      <xdr:rowOff>200025</xdr:rowOff>
    </xdr:from>
    <xdr:to>
      <xdr:col>12</xdr:col>
      <xdr:colOff>390525</xdr:colOff>
      <xdr:row>85</xdr:row>
      <xdr:rowOff>323850</xdr:rowOff>
    </xdr:to>
    <xdr:sp macro="" textlink="">
      <xdr:nvSpPr>
        <xdr:cNvPr id="8" name="Flèche droite 10">
          <a:extLst>
            <a:ext uri="{FF2B5EF4-FFF2-40B4-BE49-F238E27FC236}">
              <a16:creationId xmlns:a16="http://schemas.microsoft.com/office/drawing/2014/main" id="{00000000-0008-0000-0400-000008000000}"/>
            </a:ext>
          </a:extLst>
        </xdr:cNvPr>
        <xdr:cNvSpPr/>
      </xdr:nvSpPr>
      <xdr:spPr bwMode="auto">
        <a:xfrm>
          <a:off x="5553075" y="31594425"/>
          <a:ext cx="161925" cy="123825"/>
        </a:xfrm>
        <a:prstGeom prst="rightArrow">
          <a:avLst/>
        </a:prstGeom>
        <a:solidFill>
          <a:srgbClr val="009DAD"/>
        </a:solidFill>
        <a:ln>
          <a:headEnd type="none" w="med" len="med"/>
          <a:tailEnd type="none" w="med" len="med"/>
        </a:ln>
        <a:extLst>
          <a:ext uri="{53640926-AAD7-44d8-BBD7-CCE9431645EC}">
            <a14:shadowObscured xmlns:a14="http://schemas.microsoft.com/office/drawing/2010/main" xmlns=""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xdr:from>
      <xdr:col>2</xdr:col>
      <xdr:colOff>295275</xdr:colOff>
      <xdr:row>85</xdr:row>
      <xdr:rowOff>180975</xdr:rowOff>
    </xdr:from>
    <xdr:to>
      <xdr:col>2</xdr:col>
      <xdr:colOff>457200</xdr:colOff>
      <xdr:row>85</xdr:row>
      <xdr:rowOff>304800</xdr:rowOff>
    </xdr:to>
    <xdr:sp macro="" textlink="">
      <xdr:nvSpPr>
        <xdr:cNvPr id="9" name="Flèche droite 11">
          <a:extLst>
            <a:ext uri="{FF2B5EF4-FFF2-40B4-BE49-F238E27FC236}">
              <a16:creationId xmlns:a16="http://schemas.microsoft.com/office/drawing/2014/main" id="{00000000-0008-0000-0400-000009000000}"/>
            </a:ext>
          </a:extLst>
        </xdr:cNvPr>
        <xdr:cNvSpPr/>
      </xdr:nvSpPr>
      <xdr:spPr bwMode="auto">
        <a:xfrm>
          <a:off x="971550" y="31575375"/>
          <a:ext cx="161925" cy="123825"/>
        </a:xfrm>
        <a:prstGeom prst="rightArrow">
          <a:avLst/>
        </a:prstGeom>
        <a:solidFill>
          <a:srgbClr val="009DAD"/>
        </a:solidFill>
        <a:ln>
          <a:headEnd type="none" w="med" len="med"/>
          <a:tailEnd type="none" w="med" len="med"/>
        </a:ln>
        <a:extLst>
          <a:ext uri="{53640926-AAD7-44d8-BBD7-CCE9431645EC}">
            <a14:shadowObscured xmlns:a14="http://schemas.microsoft.com/office/drawing/2010/main" xmlns=""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xdr:from>
      <xdr:col>0</xdr:col>
      <xdr:colOff>11206</xdr:colOff>
      <xdr:row>78</xdr:row>
      <xdr:rowOff>0</xdr:rowOff>
    </xdr:from>
    <xdr:to>
      <xdr:col>2</xdr:col>
      <xdr:colOff>190500</xdr:colOff>
      <xdr:row>79</xdr:row>
      <xdr:rowOff>9525</xdr:rowOff>
    </xdr:to>
    <xdr:sp macro="" textlink="">
      <xdr:nvSpPr>
        <xdr:cNvPr id="10" name="Forme libre 61">
          <a:extLst>
            <a:ext uri="{FF2B5EF4-FFF2-40B4-BE49-F238E27FC236}">
              <a16:creationId xmlns:a16="http://schemas.microsoft.com/office/drawing/2014/main" id="{00000000-0008-0000-0400-00000A000000}"/>
            </a:ext>
          </a:extLst>
        </xdr:cNvPr>
        <xdr:cNvSpPr/>
      </xdr:nvSpPr>
      <xdr:spPr>
        <a:xfrm>
          <a:off x="11206" y="29765625"/>
          <a:ext cx="855569" cy="51435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editAs="oneCell">
    <xdr:from>
      <xdr:col>0</xdr:col>
      <xdr:colOff>0</xdr:colOff>
      <xdr:row>0</xdr:row>
      <xdr:rowOff>0</xdr:rowOff>
    </xdr:from>
    <xdr:to>
      <xdr:col>2</xdr:col>
      <xdr:colOff>546652</xdr:colOff>
      <xdr:row>1</xdr:row>
      <xdr:rowOff>27240</xdr:rowOff>
    </xdr:to>
    <xdr:pic>
      <xdr:nvPicPr>
        <xdr:cNvPr id="11" name="Imag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2927" cy="5320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64252" cy="571500"/>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64252" cy="5715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95885</xdr:colOff>
      <xdr:row>1</xdr:row>
      <xdr:rowOff>1163</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53160" cy="505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723900</xdr:colOff>
          <xdr:row>36</xdr:row>
          <xdr:rowOff>247650</xdr:rowOff>
        </xdr:from>
        <xdr:to>
          <xdr:col>2</xdr:col>
          <xdr:colOff>57150</xdr:colOff>
          <xdr:row>39</xdr:row>
          <xdr:rowOff>19050</xdr:rowOff>
        </xdr:to>
        <xdr:sp macro="" textlink="">
          <xdr:nvSpPr>
            <xdr:cNvPr id="132097" name="Check Box 1" descr="Design and Development" hidden="1">
              <a:extLst>
                <a:ext uri="{63B3BB69-23CF-44E3-9099-C40C66FF867C}">
                  <a14:compatExt spid="_x0000_s132097"/>
                </a:ext>
                <a:ext uri="{FF2B5EF4-FFF2-40B4-BE49-F238E27FC236}">
                  <a16:creationId xmlns:a16="http://schemas.microsoft.com/office/drawing/2014/main" id="{00000000-0008-0000-06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38</xdr:row>
          <xdr:rowOff>57150</xdr:rowOff>
        </xdr:from>
        <xdr:to>
          <xdr:col>2</xdr:col>
          <xdr:colOff>57150</xdr:colOff>
          <xdr:row>41</xdr:row>
          <xdr:rowOff>19050</xdr:rowOff>
        </xdr:to>
        <xdr:sp macro="" textlink="">
          <xdr:nvSpPr>
            <xdr:cNvPr id="132098" name="Check Box 2" descr="Design and Development" hidden="1">
              <a:extLst>
                <a:ext uri="{63B3BB69-23CF-44E3-9099-C40C66FF867C}">
                  <a14:compatExt spid="_x0000_s132098"/>
                </a:ext>
                <a:ext uri="{FF2B5EF4-FFF2-40B4-BE49-F238E27FC236}">
                  <a16:creationId xmlns:a16="http://schemas.microsoft.com/office/drawing/2014/main" id="{00000000-0008-0000-06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40</xdr:row>
          <xdr:rowOff>57150</xdr:rowOff>
        </xdr:from>
        <xdr:to>
          <xdr:col>2</xdr:col>
          <xdr:colOff>57150</xdr:colOff>
          <xdr:row>43</xdr:row>
          <xdr:rowOff>19050</xdr:rowOff>
        </xdr:to>
        <xdr:sp macro="" textlink="">
          <xdr:nvSpPr>
            <xdr:cNvPr id="132099" name="Check Box 3" descr="Design and Development" hidden="1">
              <a:extLst>
                <a:ext uri="{63B3BB69-23CF-44E3-9099-C40C66FF867C}">
                  <a14:compatExt spid="_x0000_s132099"/>
                </a:ext>
                <a:ext uri="{FF2B5EF4-FFF2-40B4-BE49-F238E27FC236}">
                  <a16:creationId xmlns:a16="http://schemas.microsoft.com/office/drawing/2014/main" id="{00000000-0008-0000-06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42</xdr:row>
          <xdr:rowOff>66675</xdr:rowOff>
        </xdr:from>
        <xdr:to>
          <xdr:col>2</xdr:col>
          <xdr:colOff>76200</xdr:colOff>
          <xdr:row>45</xdr:row>
          <xdr:rowOff>28575</xdr:rowOff>
        </xdr:to>
        <xdr:sp macro="" textlink="">
          <xdr:nvSpPr>
            <xdr:cNvPr id="132100" name="Check Box 4" descr="Design and Development" hidden="1">
              <a:extLst>
                <a:ext uri="{63B3BB69-23CF-44E3-9099-C40C66FF867C}">
                  <a14:compatExt spid="_x0000_s132100"/>
                </a:ext>
                <a:ext uri="{FF2B5EF4-FFF2-40B4-BE49-F238E27FC236}">
                  <a16:creationId xmlns:a16="http://schemas.microsoft.com/office/drawing/2014/main" id="{00000000-0008-0000-06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45</xdr:row>
          <xdr:rowOff>0</xdr:rowOff>
        </xdr:from>
        <xdr:to>
          <xdr:col>2</xdr:col>
          <xdr:colOff>57150</xdr:colOff>
          <xdr:row>47</xdr:row>
          <xdr:rowOff>28575</xdr:rowOff>
        </xdr:to>
        <xdr:sp macro="" textlink="">
          <xdr:nvSpPr>
            <xdr:cNvPr id="132101" name="Check Box 5" descr="Design and Development" hidden="1">
              <a:extLst>
                <a:ext uri="{63B3BB69-23CF-44E3-9099-C40C66FF867C}">
                  <a14:compatExt spid="_x0000_s132101"/>
                </a:ext>
                <a:ext uri="{FF2B5EF4-FFF2-40B4-BE49-F238E27FC236}">
                  <a16:creationId xmlns:a16="http://schemas.microsoft.com/office/drawing/2014/main" id="{00000000-0008-0000-0600-00000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49</xdr:row>
          <xdr:rowOff>28575</xdr:rowOff>
        </xdr:from>
        <xdr:to>
          <xdr:col>2</xdr:col>
          <xdr:colOff>57150</xdr:colOff>
          <xdr:row>51</xdr:row>
          <xdr:rowOff>57150</xdr:rowOff>
        </xdr:to>
        <xdr:sp macro="" textlink="">
          <xdr:nvSpPr>
            <xdr:cNvPr id="132102" name="Check Box 6" descr="Design and Development" hidden="1">
              <a:extLst>
                <a:ext uri="{63B3BB69-23CF-44E3-9099-C40C66FF867C}">
                  <a14:compatExt spid="_x0000_s132102"/>
                </a:ext>
                <a:ext uri="{FF2B5EF4-FFF2-40B4-BE49-F238E27FC236}">
                  <a16:creationId xmlns:a16="http://schemas.microsoft.com/office/drawing/2014/main" id="{00000000-0008-0000-06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55</xdr:row>
          <xdr:rowOff>38100</xdr:rowOff>
        </xdr:from>
        <xdr:to>
          <xdr:col>2</xdr:col>
          <xdr:colOff>57150</xdr:colOff>
          <xdr:row>57</xdr:row>
          <xdr:rowOff>76200</xdr:rowOff>
        </xdr:to>
        <xdr:sp macro="" textlink="">
          <xdr:nvSpPr>
            <xdr:cNvPr id="132103" name="Check Box 7" descr="Design and Development" hidden="1">
              <a:extLst>
                <a:ext uri="{63B3BB69-23CF-44E3-9099-C40C66FF867C}">
                  <a14:compatExt spid="_x0000_s132103"/>
                </a:ext>
                <a:ext uri="{FF2B5EF4-FFF2-40B4-BE49-F238E27FC236}">
                  <a16:creationId xmlns:a16="http://schemas.microsoft.com/office/drawing/2014/main" id="{00000000-0008-0000-06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51</xdr:row>
          <xdr:rowOff>38100</xdr:rowOff>
        </xdr:from>
        <xdr:to>
          <xdr:col>2</xdr:col>
          <xdr:colOff>57150</xdr:colOff>
          <xdr:row>54</xdr:row>
          <xdr:rowOff>0</xdr:rowOff>
        </xdr:to>
        <xdr:sp macro="" textlink="">
          <xdr:nvSpPr>
            <xdr:cNvPr id="132104" name="Check Box 8" descr="Design and Development" hidden="1">
              <a:extLst>
                <a:ext uri="{63B3BB69-23CF-44E3-9099-C40C66FF867C}">
                  <a14:compatExt spid="_x0000_s132104"/>
                </a:ext>
                <a:ext uri="{FF2B5EF4-FFF2-40B4-BE49-F238E27FC236}">
                  <a16:creationId xmlns:a16="http://schemas.microsoft.com/office/drawing/2014/main" id="{00000000-0008-0000-0600-00000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53</xdr:row>
          <xdr:rowOff>57150</xdr:rowOff>
        </xdr:from>
        <xdr:to>
          <xdr:col>2</xdr:col>
          <xdr:colOff>57150</xdr:colOff>
          <xdr:row>56</xdr:row>
          <xdr:rowOff>0</xdr:rowOff>
        </xdr:to>
        <xdr:sp macro="" textlink="">
          <xdr:nvSpPr>
            <xdr:cNvPr id="132105" name="Check Box 9" descr="Design and Development" hidden="1">
              <a:extLst>
                <a:ext uri="{63B3BB69-23CF-44E3-9099-C40C66FF867C}">
                  <a14:compatExt spid="_x0000_s132105"/>
                </a:ext>
                <a:ext uri="{FF2B5EF4-FFF2-40B4-BE49-F238E27FC236}">
                  <a16:creationId xmlns:a16="http://schemas.microsoft.com/office/drawing/2014/main" id="{00000000-0008-0000-06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49</xdr:row>
          <xdr:rowOff>38100</xdr:rowOff>
        </xdr:from>
        <xdr:to>
          <xdr:col>6</xdr:col>
          <xdr:colOff>57150</xdr:colOff>
          <xdr:row>52</xdr:row>
          <xdr:rowOff>0</xdr:rowOff>
        </xdr:to>
        <xdr:sp macro="" textlink="">
          <xdr:nvSpPr>
            <xdr:cNvPr id="132106" name="Check Box 10" descr="Design and Development" hidden="1">
              <a:extLst>
                <a:ext uri="{63B3BB69-23CF-44E3-9099-C40C66FF867C}">
                  <a14:compatExt spid="_x0000_s132106"/>
                </a:ext>
                <a:ext uri="{FF2B5EF4-FFF2-40B4-BE49-F238E27FC236}">
                  <a16:creationId xmlns:a16="http://schemas.microsoft.com/office/drawing/2014/main" id="{00000000-0008-0000-06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51</xdr:row>
          <xdr:rowOff>28575</xdr:rowOff>
        </xdr:from>
        <xdr:to>
          <xdr:col>6</xdr:col>
          <xdr:colOff>57150</xdr:colOff>
          <xdr:row>53</xdr:row>
          <xdr:rowOff>57150</xdr:rowOff>
        </xdr:to>
        <xdr:sp macro="" textlink="">
          <xdr:nvSpPr>
            <xdr:cNvPr id="132107" name="Check Box 11" descr="Design and Development" hidden="1">
              <a:extLst>
                <a:ext uri="{63B3BB69-23CF-44E3-9099-C40C66FF867C}">
                  <a14:compatExt spid="_x0000_s132107"/>
                </a:ext>
                <a:ext uri="{FF2B5EF4-FFF2-40B4-BE49-F238E27FC236}">
                  <a16:creationId xmlns:a16="http://schemas.microsoft.com/office/drawing/2014/main" id="{00000000-0008-0000-0600-00000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53</xdr:row>
          <xdr:rowOff>28575</xdr:rowOff>
        </xdr:from>
        <xdr:to>
          <xdr:col>6</xdr:col>
          <xdr:colOff>57150</xdr:colOff>
          <xdr:row>55</xdr:row>
          <xdr:rowOff>57150</xdr:rowOff>
        </xdr:to>
        <xdr:sp macro="" textlink="">
          <xdr:nvSpPr>
            <xdr:cNvPr id="132108" name="Check Box 12" descr="Design and Development" hidden="1">
              <a:extLst>
                <a:ext uri="{63B3BB69-23CF-44E3-9099-C40C66FF867C}">
                  <a14:compatExt spid="_x0000_s132108"/>
                </a:ext>
                <a:ext uri="{FF2B5EF4-FFF2-40B4-BE49-F238E27FC236}">
                  <a16:creationId xmlns:a16="http://schemas.microsoft.com/office/drawing/2014/main" id="{00000000-0008-0000-0600-00000C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58</xdr:row>
          <xdr:rowOff>0</xdr:rowOff>
        </xdr:from>
        <xdr:to>
          <xdr:col>2</xdr:col>
          <xdr:colOff>57150</xdr:colOff>
          <xdr:row>60</xdr:row>
          <xdr:rowOff>28575</xdr:rowOff>
        </xdr:to>
        <xdr:sp macro="" textlink="">
          <xdr:nvSpPr>
            <xdr:cNvPr id="132109" name="Check Box 13" descr="Design and Development" hidden="1">
              <a:extLst>
                <a:ext uri="{63B3BB69-23CF-44E3-9099-C40C66FF867C}">
                  <a14:compatExt spid="_x0000_s132109"/>
                </a:ext>
                <a:ext uri="{FF2B5EF4-FFF2-40B4-BE49-F238E27FC236}">
                  <a16:creationId xmlns:a16="http://schemas.microsoft.com/office/drawing/2014/main" id="{00000000-0008-0000-0600-00000D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63</xdr:row>
          <xdr:rowOff>57150</xdr:rowOff>
        </xdr:from>
        <xdr:to>
          <xdr:col>2</xdr:col>
          <xdr:colOff>57150</xdr:colOff>
          <xdr:row>66</xdr:row>
          <xdr:rowOff>19050</xdr:rowOff>
        </xdr:to>
        <xdr:sp macro="" textlink="">
          <xdr:nvSpPr>
            <xdr:cNvPr id="132110" name="Check Box 14" descr="Design and Development" hidden="1">
              <a:extLst>
                <a:ext uri="{63B3BB69-23CF-44E3-9099-C40C66FF867C}">
                  <a14:compatExt spid="_x0000_s132110"/>
                </a:ext>
                <a:ext uri="{FF2B5EF4-FFF2-40B4-BE49-F238E27FC236}">
                  <a16:creationId xmlns:a16="http://schemas.microsoft.com/office/drawing/2014/main" id="{00000000-0008-0000-0600-00000E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59</xdr:row>
          <xdr:rowOff>57150</xdr:rowOff>
        </xdr:from>
        <xdr:to>
          <xdr:col>2</xdr:col>
          <xdr:colOff>57150</xdr:colOff>
          <xdr:row>62</xdr:row>
          <xdr:rowOff>19050</xdr:rowOff>
        </xdr:to>
        <xdr:sp macro="" textlink="">
          <xdr:nvSpPr>
            <xdr:cNvPr id="132111" name="Check Box 15" descr="Design and Development" hidden="1">
              <a:extLst>
                <a:ext uri="{63B3BB69-23CF-44E3-9099-C40C66FF867C}">
                  <a14:compatExt spid="_x0000_s132111"/>
                </a:ext>
                <a:ext uri="{FF2B5EF4-FFF2-40B4-BE49-F238E27FC236}">
                  <a16:creationId xmlns:a16="http://schemas.microsoft.com/office/drawing/2014/main" id="{00000000-0008-0000-0600-00000F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61</xdr:row>
          <xdr:rowOff>57150</xdr:rowOff>
        </xdr:from>
        <xdr:to>
          <xdr:col>2</xdr:col>
          <xdr:colOff>57150</xdr:colOff>
          <xdr:row>64</xdr:row>
          <xdr:rowOff>19050</xdr:rowOff>
        </xdr:to>
        <xdr:sp macro="" textlink="">
          <xdr:nvSpPr>
            <xdr:cNvPr id="132112" name="Check Box 16" descr="Design and Development" hidden="1">
              <a:extLst>
                <a:ext uri="{63B3BB69-23CF-44E3-9099-C40C66FF867C}">
                  <a14:compatExt spid="_x0000_s132112"/>
                </a:ext>
                <a:ext uri="{FF2B5EF4-FFF2-40B4-BE49-F238E27FC236}">
                  <a16:creationId xmlns:a16="http://schemas.microsoft.com/office/drawing/2014/main" id="{00000000-0008-0000-0600-000010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57</xdr:row>
          <xdr:rowOff>323850</xdr:rowOff>
        </xdr:from>
        <xdr:to>
          <xdr:col>4</xdr:col>
          <xdr:colOff>95250</xdr:colOff>
          <xdr:row>60</xdr:row>
          <xdr:rowOff>0</xdr:rowOff>
        </xdr:to>
        <xdr:sp macro="" textlink="">
          <xdr:nvSpPr>
            <xdr:cNvPr id="132113" name="Check Box 17" descr="Design and Development" hidden="1">
              <a:extLst>
                <a:ext uri="{63B3BB69-23CF-44E3-9099-C40C66FF867C}">
                  <a14:compatExt spid="_x0000_s132113"/>
                </a:ext>
                <a:ext uri="{FF2B5EF4-FFF2-40B4-BE49-F238E27FC236}">
                  <a16:creationId xmlns:a16="http://schemas.microsoft.com/office/drawing/2014/main" id="{00000000-0008-0000-0600-00001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63</xdr:row>
          <xdr:rowOff>19050</xdr:rowOff>
        </xdr:from>
        <xdr:to>
          <xdr:col>4</xdr:col>
          <xdr:colOff>95250</xdr:colOff>
          <xdr:row>65</xdr:row>
          <xdr:rowOff>28575</xdr:rowOff>
        </xdr:to>
        <xdr:sp macro="" textlink="">
          <xdr:nvSpPr>
            <xdr:cNvPr id="132114" name="Check Box 18" descr="Design and Development" hidden="1">
              <a:extLst>
                <a:ext uri="{63B3BB69-23CF-44E3-9099-C40C66FF867C}">
                  <a14:compatExt spid="_x0000_s132114"/>
                </a:ext>
                <a:ext uri="{FF2B5EF4-FFF2-40B4-BE49-F238E27FC236}">
                  <a16:creationId xmlns:a16="http://schemas.microsoft.com/office/drawing/2014/main" id="{00000000-0008-0000-0600-00001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59</xdr:row>
          <xdr:rowOff>19050</xdr:rowOff>
        </xdr:from>
        <xdr:to>
          <xdr:col>4</xdr:col>
          <xdr:colOff>95250</xdr:colOff>
          <xdr:row>61</xdr:row>
          <xdr:rowOff>28575</xdr:rowOff>
        </xdr:to>
        <xdr:sp macro="" textlink="">
          <xdr:nvSpPr>
            <xdr:cNvPr id="132115" name="Check Box 19" descr="Design and Development" hidden="1">
              <a:extLst>
                <a:ext uri="{63B3BB69-23CF-44E3-9099-C40C66FF867C}">
                  <a14:compatExt spid="_x0000_s132115"/>
                </a:ext>
                <a:ext uri="{FF2B5EF4-FFF2-40B4-BE49-F238E27FC236}">
                  <a16:creationId xmlns:a16="http://schemas.microsoft.com/office/drawing/2014/main" id="{00000000-0008-0000-0600-00001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61</xdr:row>
          <xdr:rowOff>19050</xdr:rowOff>
        </xdr:from>
        <xdr:to>
          <xdr:col>4</xdr:col>
          <xdr:colOff>95250</xdr:colOff>
          <xdr:row>63</xdr:row>
          <xdr:rowOff>28575</xdr:rowOff>
        </xdr:to>
        <xdr:sp macro="" textlink="">
          <xdr:nvSpPr>
            <xdr:cNvPr id="132116" name="Check Box 20" descr="Design and Development" hidden="1">
              <a:extLst>
                <a:ext uri="{63B3BB69-23CF-44E3-9099-C40C66FF867C}">
                  <a14:compatExt spid="_x0000_s132116"/>
                </a:ext>
                <a:ext uri="{FF2B5EF4-FFF2-40B4-BE49-F238E27FC236}">
                  <a16:creationId xmlns:a16="http://schemas.microsoft.com/office/drawing/2014/main" id="{00000000-0008-0000-0600-00001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65</xdr:row>
          <xdr:rowOff>57150</xdr:rowOff>
        </xdr:from>
        <xdr:to>
          <xdr:col>2</xdr:col>
          <xdr:colOff>57150</xdr:colOff>
          <xdr:row>67</xdr:row>
          <xdr:rowOff>76200</xdr:rowOff>
        </xdr:to>
        <xdr:sp macro="" textlink="">
          <xdr:nvSpPr>
            <xdr:cNvPr id="132117" name="Check Box 21" descr="Design and Development" hidden="1">
              <a:extLst>
                <a:ext uri="{63B3BB69-23CF-44E3-9099-C40C66FF867C}">
                  <a14:compatExt spid="_x0000_s132117"/>
                </a:ext>
                <a:ext uri="{FF2B5EF4-FFF2-40B4-BE49-F238E27FC236}">
                  <a16:creationId xmlns:a16="http://schemas.microsoft.com/office/drawing/2014/main" id="{00000000-0008-0000-0600-00001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144780</xdr:colOff>
      <xdr:row>58</xdr:row>
      <xdr:rowOff>128662</xdr:rowOff>
    </xdr:from>
    <xdr:to>
      <xdr:col>13</xdr:col>
      <xdr:colOff>20129</xdr:colOff>
      <xdr:row>68</xdr:row>
      <xdr:rowOff>106680</xdr:rowOff>
    </xdr:to>
    <xdr:pic>
      <xdr:nvPicPr>
        <xdr:cNvPr id="24" name="Image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stretch>
          <a:fillRect/>
        </a:stretch>
      </xdr:blipFill>
      <xdr:spPr>
        <a:xfrm>
          <a:off x="3688080" y="14197087"/>
          <a:ext cx="3142424" cy="14829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427355</xdr:colOff>
      <xdr:row>1</xdr:row>
      <xdr:rowOff>21265</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08405" cy="5260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2414" cy="819150"/>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82414" cy="819150"/>
        </a:xfrm>
        <a:prstGeom prst="rect">
          <a:avLst/>
        </a:prstGeom>
      </xdr:spPr>
    </xdr:pic>
    <xdr:clientData/>
  </xdr:oneCellAnchor>
  <xdr:twoCellAnchor>
    <xdr:from>
      <xdr:col>6</xdr:col>
      <xdr:colOff>117763</xdr:colOff>
      <xdr:row>63</xdr:row>
      <xdr:rowOff>76200</xdr:rowOff>
    </xdr:from>
    <xdr:to>
      <xdr:col>6</xdr:col>
      <xdr:colOff>374072</xdr:colOff>
      <xdr:row>64</xdr:row>
      <xdr:rowOff>200891</xdr:rowOff>
    </xdr:to>
    <xdr:sp macro="" textlink="">
      <xdr:nvSpPr>
        <xdr:cNvPr id="3" name="Accolade fermante 2">
          <a:extLst>
            <a:ext uri="{FF2B5EF4-FFF2-40B4-BE49-F238E27FC236}">
              <a16:creationId xmlns:a16="http://schemas.microsoft.com/office/drawing/2014/main" id="{00000000-0008-0000-0800-000003000000}"/>
            </a:ext>
          </a:extLst>
        </xdr:cNvPr>
        <xdr:cNvSpPr/>
      </xdr:nvSpPr>
      <xdr:spPr>
        <a:xfrm>
          <a:off x="4623088" y="17106900"/>
          <a:ext cx="256309" cy="35329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2.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9CA8A-7923-4FBB-84E1-B08B2E1CC6A0}">
  <sheetPr codeName="Feuil1"/>
  <dimension ref="A1:IJ316"/>
  <sheetViews>
    <sheetView showGridLines="0" tabSelected="1" zoomScaleNormal="100" zoomScalePageLayoutView="85" workbookViewId="0">
      <selection activeCell="F2" sqref="F2"/>
    </sheetView>
  </sheetViews>
  <sheetFormatPr baseColWidth="10" defaultColWidth="11.42578125" defaultRowHeight="15" x14ac:dyDescent="0.25"/>
  <cols>
    <col min="1" max="1" width="1.28515625" style="526" customWidth="1"/>
    <col min="2" max="2" width="1.28515625" style="151" customWidth="1"/>
    <col min="3" max="3" width="14.85546875" style="151" customWidth="1"/>
    <col min="4" max="4" width="12.7109375" style="151" customWidth="1"/>
    <col min="5" max="5" width="14.7109375" style="151" customWidth="1"/>
    <col min="6" max="7" width="12.7109375" style="151" customWidth="1"/>
    <col min="8" max="10" width="4.7109375" style="151" customWidth="1"/>
    <col min="11" max="16" width="12.7109375" style="151" customWidth="1"/>
    <col min="17" max="17" width="1.28515625" style="151" customWidth="1"/>
    <col min="18" max="22" width="7.28515625" style="151" customWidth="1"/>
    <col min="23" max="26" width="9.5703125" style="151" customWidth="1"/>
    <col min="27" max="27" width="26.42578125" style="151" customWidth="1"/>
    <col min="28" max="28" width="19.5703125" style="151" customWidth="1"/>
    <col min="29" max="30" width="11.42578125" style="151"/>
    <col min="31" max="31" width="14.5703125" style="151" customWidth="1"/>
    <col min="32" max="32" width="13.7109375" style="151" customWidth="1"/>
    <col min="33" max="33" width="11.42578125" style="151"/>
    <col min="34" max="34" width="12.5703125" style="151" customWidth="1"/>
    <col min="35" max="35" width="13.28515625" style="151" customWidth="1"/>
    <col min="36" max="44" width="11.42578125" style="151"/>
    <col min="45" max="46" width="11.42578125" style="532"/>
    <col min="47" max="47" width="30.7109375" style="532" bestFit="1" customWidth="1"/>
    <col min="48" max="53" width="11.42578125" style="532"/>
    <col min="54" max="60" width="11.42578125" style="156"/>
    <col min="61" max="16384" width="11.42578125" style="151"/>
  </cols>
  <sheetData>
    <row r="1" spans="1:244" s="94" customFormat="1" ht="40.5" customHeight="1" x14ac:dyDescent="0.2">
      <c r="A1" s="614"/>
      <c r="B1" s="615"/>
      <c r="C1" s="615"/>
      <c r="D1" s="614" t="s">
        <v>95</v>
      </c>
      <c r="E1" s="615"/>
      <c r="F1" s="615"/>
      <c r="G1" s="615"/>
      <c r="H1" s="615"/>
      <c r="I1" s="615"/>
      <c r="J1" s="615"/>
      <c r="K1" s="615"/>
      <c r="L1" s="615"/>
      <c r="M1" s="615"/>
      <c r="N1" s="615"/>
      <c r="O1" s="615"/>
      <c r="P1" s="615"/>
      <c r="Q1" s="615"/>
      <c r="R1" s="155"/>
      <c r="S1" s="135"/>
      <c r="T1" s="135"/>
      <c r="U1" s="135"/>
      <c r="V1" s="135"/>
      <c r="W1" s="135"/>
      <c r="X1" s="135"/>
      <c r="Y1" s="135"/>
      <c r="Z1" s="135"/>
      <c r="AA1" s="135"/>
      <c r="AB1" s="135"/>
      <c r="AC1" s="136"/>
      <c r="AD1" s="135"/>
      <c r="AE1" s="135"/>
      <c r="AF1" s="135"/>
      <c r="AG1" s="135"/>
      <c r="AH1" s="135"/>
      <c r="AI1" s="135"/>
      <c r="AJ1" s="135"/>
      <c r="AK1" s="135"/>
      <c r="AL1" s="135"/>
      <c r="AM1" s="135"/>
      <c r="AN1" s="135"/>
      <c r="AO1" s="135"/>
      <c r="AP1" s="135"/>
      <c r="AQ1" s="135"/>
      <c r="AR1" s="135"/>
      <c r="AS1" s="193"/>
      <c r="AT1" s="193"/>
      <c r="AU1" s="193"/>
      <c r="AV1" s="193"/>
      <c r="AW1" s="193"/>
      <c r="AX1" s="193"/>
      <c r="AY1" s="193"/>
      <c r="AZ1" s="193"/>
      <c r="BA1" s="193"/>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row>
    <row r="2" spans="1:244" s="94" customFormat="1" ht="15.75" customHeight="1" x14ac:dyDescent="0.25">
      <c r="A2" s="520"/>
      <c r="B2" s="154"/>
      <c r="C2" s="154"/>
      <c r="D2" s="628" t="s">
        <v>96</v>
      </c>
      <c r="E2" s="629"/>
      <c r="F2" s="165"/>
      <c r="G2" s="154"/>
      <c r="H2" s="154"/>
      <c r="I2" s="154"/>
      <c r="J2" s="154"/>
      <c r="K2" s="154"/>
      <c r="L2" s="154"/>
      <c r="M2" s="154"/>
      <c r="N2" s="154"/>
      <c r="O2" s="154"/>
      <c r="P2" s="154"/>
      <c r="Q2" s="154"/>
      <c r="R2" s="155"/>
      <c r="S2" s="135"/>
      <c r="T2" s="135"/>
      <c r="U2" s="135"/>
      <c r="V2" s="135"/>
      <c r="W2" s="135"/>
      <c r="X2" s="135"/>
      <c r="Y2" s="135"/>
      <c r="Z2" s="135"/>
      <c r="AA2" s="135"/>
      <c r="AB2" s="135"/>
      <c r="AC2" s="136"/>
      <c r="AD2" s="135"/>
      <c r="AE2" s="135"/>
      <c r="AF2" s="135"/>
      <c r="AG2" s="135"/>
      <c r="AH2" s="135"/>
      <c r="AI2" s="135"/>
      <c r="AJ2" s="135"/>
      <c r="AK2" s="135"/>
      <c r="AL2" s="135"/>
      <c r="AM2" s="135"/>
      <c r="AN2" s="135"/>
      <c r="AO2" s="135"/>
      <c r="AP2" s="135"/>
      <c r="AQ2" s="135"/>
      <c r="AR2" s="135"/>
      <c r="AS2" s="97" t="s">
        <v>26</v>
      </c>
      <c r="AT2" s="192" t="b">
        <f>IF(F15="Oui",TRUE,FALSE)</f>
        <v>0</v>
      </c>
      <c r="AU2" s="97" t="str">
        <f>IF(AT2=TRUE,"SMI","")</f>
        <v/>
      </c>
      <c r="AV2" s="97"/>
      <c r="AW2" s="97"/>
      <c r="AX2" s="193"/>
      <c r="AY2" s="193"/>
      <c r="AZ2" s="193"/>
      <c r="BA2" s="193"/>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row>
    <row r="3" spans="1:244" s="95" customFormat="1" ht="4.5" customHeight="1" x14ac:dyDescent="0.25">
      <c r="A3" s="523"/>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7" t="s">
        <v>27</v>
      </c>
      <c r="AT3" s="192" t="b">
        <f>IF(N15="Oui",TRUE,FALSE)</f>
        <v>0</v>
      </c>
      <c r="AU3" s="97"/>
      <c r="AV3" s="97"/>
      <c r="AW3" s="97"/>
      <c r="AX3" s="97"/>
      <c r="AY3" s="97"/>
      <c r="AZ3" s="97"/>
      <c r="BA3" s="97"/>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row>
    <row r="4" spans="1:244" s="97" customFormat="1" x14ac:dyDescent="0.25">
      <c r="A4" s="597" t="s">
        <v>94</v>
      </c>
      <c r="B4" s="597"/>
      <c r="C4" s="597"/>
      <c r="D4" s="597"/>
      <c r="E4" s="597"/>
      <c r="F4" s="597"/>
      <c r="G4" s="597"/>
      <c r="H4" s="597"/>
      <c r="I4" s="597"/>
      <c r="J4" s="597"/>
      <c r="K4" s="597"/>
      <c r="L4" s="597"/>
      <c r="M4" s="597"/>
      <c r="N4" s="597"/>
      <c r="O4" s="597"/>
      <c r="P4" s="597"/>
      <c r="Q4" s="597"/>
      <c r="R4" s="597"/>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7" t="s">
        <v>17</v>
      </c>
      <c r="AT4" s="192" t="b">
        <f>IF(D8="X",TRUE,FALSE)</f>
        <v>0</v>
      </c>
      <c r="AU4" s="97" t="str">
        <f>IF(OR(AT4=TRUE,AT8=TRUE,AT13=TRUE,AT14=TRUE,AT15=TRUE,AT16=TRUE,AT17=TRUE),"Q","")</f>
        <v/>
      </c>
      <c r="AV4" s="97" t="str">
        <f>AU4&amp;AU6&amp;AU5&amp;AU7</f>
        <v/>
      </c>
      <c r="AW4" s="97" t="str">
        <f>AV4</f>
        <v/>
      </c>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row>
    <row r="5" spans="1:244" s="196" customFormat="1" x14ac:dyDescent="0.25">
      <c r="A5" s="199"/>
      <c r="B5" s="195"/>
      <c r="C5" s="195"/>
      <c r="D5" s="195"/>
      <c r="E5" s="195"/>
      <c r="F5" s="195"/>
      <c r="G5" s="195"/>
      <c r="H5" s="195"/>
      <c r="I5" s="195"/>
      <c r="J5" s="195"/>
      <c r="K5" s="195"/>
      <c r="L5" s="195"/>
      <c r="M5" s="195"/>
      <c r="N5" s="195"/>
      <c r="O5" s="195"/>
      <c r="P5" s="195"/>
      <c r="Q5" s="195"/>
      <c r="R5" s="195"/>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7" t="s">
        <v>19</v>
      </c>
      <c r="AT5" s="192" t="b">
        <f>IF(G8="X",TRUE,FALSE)</f>
        <v>0</v>
      </c>
      <c r="AU5" s="97" t="str">
        <f>IF(AT5=TRUE,"E","")</f>
        <v/>
      </c>
      <c r="AV5" s="97"/>
      <c r="AW5" s="97"/>
      <c r="AX5" s="97"/>
      <c r="AY5" s="97"/>
      <c r="AZ5" s="97"/>
      <c r="BA5" s="97"/>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row>
    <row r="6" spans="1:244" s="196" customFormat="1" x14ac:dyDescent="0.25">
      <c r="A6" s="199"/>
      <c r="B6" s="195"/>
      <c r="C6" s="301" t="s">
        <v>88</v>
      </c>
      <c r="D6" s="195"/>
      <c r="E6" s="195"/>
      <c r="F6" s="195"/>
      <c r="G6" s="195"/>
      <c r="H6" s="195"/>
      <c r="I6" s="195"/>
      <c r="J6" s="195"/>
      <c r="K6" s="195"/>
      <c r="L6" s="195"/>
      <c r="M6" s="195"/>
      <c r="N6" s="195"/>
      <c r="O6" s="195"/>
      <c r="P6" s="195"/>
      <c r="Q6" s="195"/>
      <c r="R6" s="195"/>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7" t="s">
        <v>20</v>
      </c>
      <c r="AT6" s="192" t="b">
        <f>IF(L8="X",TRUE,FALSE)</f>
        <v>0</v>
      </c>
      <c r="AU6" s="97" t="str">
        <f>IF(AT6=TRUE,"S","")</f>
        <v/>
      </c>
      <c r="AV6" s="97"/>
      <c r="AW6" s="97"/>
      <c r="AX6" s="97"/>
      <c r="AY6" s="97"/>
      <c r="AZ6" s="97"/>
      <c r="BA6" s="97"/>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row>
    <row r="7" spans="1:244" s="196" customFormat="1" x14ac:dyDescent="0.25">
      <c r="A7" s="199"/>
      <c r="B7" s="195"/>
      <c r="C7" s="195"/>
      <c r="D7" s="195"/>
      <c r="E7" s="195"/>
      <c r="F7" s="195"/>
      <c r="G7" s="195"/>
      <c r="H7" s="195"/>
      <c r="I7" s="195"/>
      <c r="J7" s="195"/>
      <c r="K7" s="195"/>
      <c r="L7" s="195"/>
      <c r="M7" s="195"/>
      <c r="N7" s="195"/>
      <c r="O7" s="195"/>
      <c r="P7" s="195"/>
      <c r="Q7" s="195"/>
      <c r="R7" s="195"/>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7" t="s">
        <v>21</v>
      </c>
      <c r="AT7" s="97" t="b">
        <f>IF(O8="X",TRUE,FALSE)</f>
        <v>0</v>
      </c>
      <c r="AU7" s="97" t="str">
        <f>IF(AT7=TRUE,"En","")</f>
        <v/>
      </c>
      <c r="AV7" s="97" t="str">
        <f>IF(AND(AT7=TRUE,AT3=TRUE),"ISO50001MULTISITE","")</f>
        <v/>
      </c>
      <c r="AW7" s="97"/>
      <c r="AX7" s="97"/>
      <c r="AY7" s="97"/>
      <c r="AZ7" s="97"/>
      <c r="BA7" s="97"/>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row>
    <row r="8" spans="1:244" s="196" customFormat="1" x14ac:dyDescent="0.25">
      <c r="A8" s="199"/>
      <c r="B8" s="195"/>
      <c r="C8" s="195" t="s">
        <v>17</v>
      </c>
      <c r="D8" s="527"/>
      <c r="E8" s="195"/>
      <c r="F8" s="195" t="s">
        <v>19</v>
      </c>
      <c r="G8" s="527"/>
      <c r="H8" s="195"/>
      <c r="I8" s="195"/>
      <c r="J8" s="195"/>
      <c r="K8" s="195" t="s">
        <v>20</v>
      </c>
      <c r="L8" s="527"/>
      <c r="M8" s="195"/>
      <c r="N8" s="195" t="s">
        <v>21</v>
      </c>
      <c r="O8" s="527"/>
      <c r="P8" s="195"/>
      <c r="Q8" s="195"/>
      <c r="R8" s="195"/>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7" t="s">
        <v>22</v>
      </c>
      <c r="AT8" s="97" t="b">
        <f>IF(D12="X",TRUE,FALSE)</f>
        <v>0</v>
      </c>
      <c r="AU8" s="97" t="str">
        <f>IF(AT8=TRUE,"IATF","")</f>
        <v/>
      </c>
      <c r="AV8" s="97" t="str">
        <f>IF(OR(AU8&lt;&gt;"",AU13&lt;&gt;"",AU14&lt;&gt;"",AU15&lt;&gt;"",AU16&lt;&gt;""),"Sectoriel","")</f>
        <v/>
      </c>
      <c r="AW8" s="97" t="str">
        <f>AV8</f>
        <v/>
      </c>
      <c r="AX8" s="97"/>
      <c r="AY8" s="97"/>
      <c r="AZ8" s="97"/>
      <c r="BA8" s="97"/>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row>
    <row r="9" spans="1:244" s="196" customFormat="1" ht="4.5" customHeight="1" x14ac:dyDescent="0.25">
      <c r="A9" s="199"/>
      <c r="B9" s="195"/>
      <c r="C9" s="195"/>
      <c r="D9" s="195"/>
      <c r="E9" s="195"/>
      <c r="F9" s="195"/>
      <c r="G9" s="195"/>
      <c r="H9" s="195"/>
      <c r="I9" s="195"/>
      <c r="J9" s="195"/>
      <c r="K9" s="195"/>
      <c r="L9" s="195"/>
      <c r="M9" s="195"/>
      <c r="N9" s="195"/>
      <c r="O9" s="195"/>
      <c r="P9" s="195"/>
      <c r="Q9" s="195"/>
      <c r="R9" s="195"/>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7"/>
      <c r="AT9" s="192"/>
      <c r="AU9" s="97"/>
      <c r="AV9" s="97"/>
      <c r="AW9" s="97"/>
      <c r="AX9" s="97"/>
      <c r="AY9" s="97"/>
      <c r="AZ9" s="97"/>
      <c r="BA9" s="97"/>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row>
    <row r="10" spans="1:244" s="196" customFormat="1" x14ac:dyDescent="0.25">
      <c r="A10" s="199"/>
      <c r="B10" s="195"/>
      <c r="C10" s="195" t="s">
        <v>25</v>
      </c>
      <c r="D10" s="527"/>
      <c r="E10" s="195"/>
      <c r="F10" s="195" t="s">
        <v>86</v>
      </c>
      <c r="G10" s="527"/>
      <c r="H10" s="195"/>
      <c r="I10" s="195"/>
      <c r="J10" s="195"/>
      <c r="K10" s="195" t="s">
        <v>87</v>
      </c>
      <c r="L10" s="527"/>
      <c r="M10" s="195"/>
      <c r="N10" s="195" t="s">
        <v>24</v>
      </c>
      <c r="O10" s="527"/>
      <c r="P10" s="195"/>
      <c r="Q10" s="195"/>
      <c r="R10" s="195"/>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7"/>
      <c r="AT10" s="192"/>
      <c r="AU10" s="97"/>
      <c r="AV10" s="97"/>
      <c r="AW10" s="97"/>
      <c r="AX10" s="97"/>
      <c r="AY10" s="97"/>
      <c r="AZ10" s="97"/>
      <c r="BA10" s="97"/>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row>
    <row r="11" spans="1:244" s="196" customFormat="1" ht="4.5" customHeight="1" x14ac:dyDescent="0.25">
      <c r="A11" s="199"/>
      <c r="B11" s="195"/>
      <c r="C11" s="195"/>
      <c r="D11" s="195"/>
      <c r="E11" s="195"/>
      <c r="F11" s="195"/>
      <c r="G11" s="195"/>
      <c r="H11" s="195"/>
      <c r="I11" s="195"/>
      <c r="J11" s="195"/>
      <c r="K11" s="195"/>
      <c r="L11" s="195"/>
      <c r="M11" s="195"/>
      <c r="N11" s="195"/>
      <c r="O11" s="195"/>
      <c r="P11" s="195"/>
      <c r="Q11" s="195"/>
      <c r="R11" s="195"/>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7"/>
      <c r="AT11" s="192"/>
      <c r="AU11" s="97"/>
      <c r="AV11" s="97"/>
      <c r="AW11" s="97"/>
      <c r="AX11" s="97"/>
      <c r="AY11" s="97"/>
      <c r="AZ11" s="97"/>
      <c r="BA11" s="97"/>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row>
    <row r="12" spans="1:244" s="196" customFormat="1" x14ac:dyDescent="0.25">
      <c r="A12" s="199"/>
      <c r="B12" s="195"/>
      <c r="C12" s="195" t="s">
        <v>22</v>
      </c>
      <c r="D12" s="527"/>
      <c r="E12" s="195"/>
      <c r="F12" s="301" t="s">
        <v>89</v>
      </c>
      <c r="G12" s="195"/>
      <c r="H12" s="540"/>
      <c r="I12" s="541"/>
      <c r="J12" s="541"/>
      <c r="K12" s="541"/>
      <c r="L12" s="541"/>
      <c r="M12" s="541"/>
      <c r="N12" s="541"/>
      <c r="O12" s="542"/>
      <c r="P12" s="195"/>
      <c r="Q12" s="195"/>
      <c r="R12" s="195"/>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7"/>
      <c r="AT12" s="192"/>
      <c r="AU12" s="97"/>
      <c r="AV12" s="97"/>
      <c r="AW12" s="97"/>
      <c r="AX12" s="97"/>
      <c r="AY12" s="97"/>
      <c r="AZ12" s="97"/>
      <c r="BA12" s="97"/>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row>
    <row r="13" spans="1:244" s="196" customFormat="1" ht="28.5" customHeight="1" x14ac:dyDescent="0.25">
      <c r="A13" s="199"/>
      <c r="B13" s="195"/>
      <c r="C13" s="630" t="s">
        <v>90</v>
      </c>
      <c r="D13" s="631"/>
      <c r="E13" s="631"/>
      <c r="F13" s="631"/>
      <c r="G13" s="195"/>
      <c r="H13" s="538" t="str">
        <f>IF(OR(AT8=TRUE,AT13=TRUE,AT14=TRUE,AT15=TRUE,AT16=TRUE),"Please complete in addition to this tab the blue tab(s) corresponding to the selected standard(s)","")</f>
        <v/>
      </c>
      <c r="I13" s="539"/>
      <c r="J13" s="539"/>
      <c r="K13" s="539"/>
      <c r="L13" s="539"/>
      <c r="M13" s="539"/>
      <c r="N13" s="539"/>
      <c r="O13" s="539"/>
      <c r="P13" s="197"/>
      <c r="Q13" s="152"/>
      <c r="R13" s="152"/>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7" t="s">
        <v>23</v>
      </c>
      <c r="AT13" s="97" t="b">
        <f>IF(L10="X",TRUE,FALSE)</f>
        <v>0</v>
      </c>
      <c r="AU13" s="97" t="str">
        <f>IF(AT13=TRUE,"EN9100","")</f>
        <v/>
      </c>
      <c r="AV13" s="97"/>
      <c r="AW13" s="97"/>
      <c r="AX13" s="97"/>
      <c r="AY13" s="97"/>
      <c r="AZ13" s="97"/>
      <c r="BA13" s="97"/>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row>
    <row r="14" spans="1:244" s="196" customFormat="1" ht="4.5" customHeight="1" x14ac:dyDescent="0.25">
      <c r="A14" s="199"/>
      <c r="B14" s="195"/>
      <c r="C14" s="195"/>
      <c r="D14" s="195"/>
      <c r="E14" s="195"/>
      <c r="F14" s="195"/>
      <c r="G14" s="195"/>
      <c r="H14" s="195"/>
      <c r="I14" s="195"/>
      <c r="J14" s="195"/>
      <c r="K14" s="195"/>
      <c r="L14" s="195"/>
      <c r="M14" s="195"/>
      <c r="N14" s="195"/>
      <c r="O14" s="195"/>
      <c r="P14" s="195"/>
      <c r="Q14" s="195"/>
      <c r="R14" s="195"/>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7" t="s">
        <v>24</v>
      </c>
      <c r="AT14" s="97" t="b">
        <f>IF(O10="X",TRUE,FALSE)</f>
        <v>0</v>
      </c>
      <c r="AU14" s="97" t="str">
        <f>IF(AT14=TRUE,"IRIS","")</f>
        <v/>
      </c>
      <c r="AV14" s="97"/>
      <c r="AW14" s="97"/>
      <c r="AX14" s="97"/>
      <c r="AY14" s="97"/>
      <c r="AZ14" s="97"/>
      <c r="BA14" s="97"/>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row>
    <row r="15" spans="1:244" s="196" customFormat="1" x14ac:dyDescent="0.25">
      <c r="A15" s="199"/>
      <c r="B15" s="195"/>
      <c r="C15" s="612" t="s">
        <v>91</v>
      </c>
      <c r="D15" s="613"/>
      <c r="E15" s="613"/>
      <c r="F15" s="527"/>
      <c r="G15" s="195"/>
      <c r="H15" s="195"/>
      <c r="I15" s="195"/>
      <c r="J15" s="195"/>
      <c r="K15" s="612" t="s">
        <v>92</v>
      </c>
      <c r="L15" s="613"/>
      <c r="M15" s="613"/>
      <c r="N15" s="527"/>
      <c r="O15" s="195"/>
      <c r="P15" s="195"/>
      <c r="Q15" s="195"/>
      <c r="R15" s="195"/>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7" t="s">
        <v>86</v>
      </c>
      <c r="AT15" s="97" t="b">
        <f>IF(G10="X",TRUE,FALSE)</f>
        <v>0</v>
      </c>
      <c r="AU15" s="97" t="str">
        <f>IF(AT15=TRUE,"ISO13485","")</f>
        <v/>
      </c>
      <c r="AV15" s="97"/>
      <c r="AW15" s="97"/>
      <c r="AX15" s="97"/>
      <c r="AY15" s="97"/>
      <c r="AZ15" s="97"/>
      <c r="BA15" s="97"/>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row>
    <row r="16" spans="1:244" s="196" customFormat="1" x14ac:dyDescent="0.25">
      <c r="A16" s="199"/>
      <c r="B16" s="195"/>
      <c r="C16" s="195"/>
      <c r="D16" s="195"/>
      <c r="E16" s="195"/>
      <c r="F16" s="195"/>
      <c r="G16" s="195"/>
      <c r="H16" s="195"/>
      <c r="I16" s="195"/>
      <c r="J16" s="195"/>
      <c r="K16" s="195"/>
      <c r="L16" s="195"/>
      <c r="M16" s="195"/>
      <c r="N16" s="195"/>
      <c r="O16" s="195"/>
      <c r="P16" s="195"/>
      <c r="Q16" s="195"/>
      <c r="R16" s="195"/>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7" t="s">
        <v>25</v>
      </c>
      <c r="AT16" s="97" t="b">
        <f>IF(D10="X",TRUE,FALSE)</f>
        <v>0</v>
      </c>
      <c r="AU16" s="97" t="str">
        <f>IF(AT16=TRUE,"ISO19443","")</f>
        <v/>
      </c>
      <c r="AV16" s="97"/>
      <c r="AW16" s="97"/>
      <c r="AX16" s="97"/>
      <c r="AY16" s="97"/>
      <c r="AZ16" s="97"/>
      <c r="BA16" s="97"/>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row>
    <row r="17" spans="1:244" s="196" customFormat="1" x14ac:dyDescent="0.25">
      <c r="A17" s="199"/>
      <c r="B17" s="195"/>
      <c r="C17" s="195"/>
      <c r="D17" s="195"/>
      <c r="E17" s="195"/>
      <c r="F17" s="195"/>
      <c r="G17" s="195"/>
      <c r="H17" s="195"/>
      <c r="I17" s="195"/>
      <c r="J17" s="195"/>
      <c r="K17" s="195"/>
      <c r="L17" s="195"/>
      <c r="M17" s="195"/>
      <c r="N17" s="195"/>
      <c r="O17" s="195"/>
      <c r="P17" s="195"/>
      <c r="Q17" s="195"/>
      <c r="R17" s="195"/>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7" t="s">
        <v>71</v>
      </c>
      <c r="AT17" s="97" t="b">
        <f>IF(H12&lt;&gt;"",TRUE,FALSE)</f>
        <v>0</v>
      </c>
      <c r="AU17" s="97"/>
      <c r="AV17" s="97"/>
      <c r="AW17" s="97"/>
      <c r="AX17" s="97"/>
      <c r="AY17" s="97"/>
      <c r="AZ17" s="97"/>
      <c r="BA17" s="97"/>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row>
    <row r="18" spans="1:244" s="196" customFormat="1" x14ac:dyDescent="0.25">
      <c r="A18" s="199"/>
      <c r="B18" s="195"/>
      <c r="C18" s="195"/>
      <c r="D18" s="195"/>
      <c r="E18" s="195"/>
      <c r="F18" s="195"/>
      <c r="G18" s="195"/>
      <c r="H18" s="195"/>
      <c r="I18" s="195"/>
      <c r="J18" s="195"/>
      <c r="K18" s="195"/>
      <c r="L18" s="195"/>
      <c r="M18" s="195"/>
      <c r="N18" s="195"/>
      <c r="O18" s="195"/>
      <c r="P18" s="195"/>
      <c r="Q18" s="195"/>
      <c r="R18" s="195"/>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7"/>
      <c r="AT18" s="97"/>
      <c r="AU18" s="97"/>
      <c r="AV18" s="97"/>
      <c r="AW18" s="97"/>
      <c r="AX18" s="97"/>
      <c r="AY18" s="97"/>
      <c r="AZ18" s="97"/>
      <c r="BA18" s="97"/>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row>
    <row r="19" spans="1:244" s="196" customFormat="1" x14ac:dyDescent="0.25">
      <c r="A19" s="199"/>
      <c r="B19" s="195"/>
      <c r="C19" s="195"/>
      <c r="D19" s="195"/>
      <c r="E19" s="195"/>
      <c r="F19" s="195"/>
      <c r="G19" s="195"/>
      <c r="H19" s="195"/>
      <c r="I19" s="195"/>
      <c r="J19" s="195"/>
      <c r="K19" s="195"/>
      <c r="L19" s="195"/>
      <c r="M19" s="195"/>
      <c r="N19" s="195"/>
      <c r="O19" s="195"/>
      <c r="P19" s="195"/>
      <c r="Q19" s="195"/>
      <c r="R19" s="195"/>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7"/>
      <c r="AT19" s="97"/>
      <c r="AU19" s="97"/>
      <c r="AV19" s="97"/>
      <c r="AW19" s="97"/>
      <c r="AX19" s="97"/>
      <c r="AY19" s="97"/>
      <c r="AZ19" s="97"/>
      <c r="BA19" s="97"/>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row>
    <row r="20" spans="1:244" s="196" customFormat="1" ht="23.25" customHeight="1" x14ac:dyDescent="0.25">
      <c r="A20" s="199"/>
      <c r="B20" s="195"/>
      <c r="C20" s="302" t="s">
        <v>93</v>
      </c>
      <c r="D20" s="195"/>
      <c r="E20" s="195"/>
      <c r="F20" s="616"/>
      <c r="G20" s="616"/>
      <c r="H20" s="617"/>
      <c r="I20" s="617"/>
      <c r="J20" s="616"/>
      <c r="K20" s="195"/>
      <c r="L20" s="195"/>
      <c r="M20" s="195"/>
      <c r="N20" s="195"/>
      <c r="O20" s="195"/>
      <c r="P20" s="195"/>
      <c r="Q20" s="195"/>
      <c r="R20" s="195"/>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7"/>
      <c r="AT20" s="97"/>
      <c r="AU20" s="97"/>
      <c r="AV20" s="97"/>
      <c r="AW20" s="97"/>
      <c r="AX20" s="97"/>
      <c r="AY20" s="97"/>
      <c r="AZ20" s="97"/>
      <c r="BA20" s="97"/>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row>
    <row r="21" spans="1:244" s="196" customFormat="1" x14ac:dyDescent="0.25">
      <c r="A21" s="199"/>
      <c r="B21" s="195"/>
      <c r="C21" s="195"/>
      <c r="D21" s="195"/>
      <c r="E21" s="195"/>
      <c r="F21" s="195"/>
      <c r="G21" s="195"/>
      <c r="H21" s="195"/>
      <c r="I21" s="195"/>
      <c r="J21" s="195"/>
      <c r="K21" s="195"/>
      <c r="L21" s="195"/>
      <c r="M21" s="195"/>
      <c r="N21" s="195"/>
      <c r="O21" s="195"/>
      <c r="P21" s="195"/>
      <c r="Q21" s="195"/>
      <c r="R21" s="195"/>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7"/>
      <c r="AT21" s="97"/>
      <c r="AU21" s="97"/>
      <c r="AV21" s="97"/>
      <c r="AW21" s="97"/>
      <c r="AX21" s="97"/>
      <c r="AY21" s="97"/>
      <c r="AZ21" s="97"/>
      <c r="BA21" s="97"/>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row>
    <row r="22" spans="1:244" s="198" customFormat="1" ht="5.0999999999999996" customHeight="1" x14ac:dyDescent="0.25">
      <c r="A22" s="207"/>
      <c r="S22" s="96"/>
      <c r="T22" s="96"/>
      <c r="U22" s="96"/>
      <c r="V22" s="96"/>
      <c r="W22" s="96"/>
      <c r="X22" s="96"/>
      <c r="Y22" s="96"/>
      <c r="Z22" s="96"/>
      <c r="AA22" s="96"/>
      <c r="AB22" s="96"/>
      <c r="AC22" s="99"/>
      <c r="AD22" s="96"/>
      <c r="AE22" s="96"/>
      <c r="AF22" s="96"/>
      <c r="AG22" s="96"/>
      <c r="AH22" s="96"/>
      <c r="AI22" s="96"/>
      <c r="AJ22" s="96"/>
      <c r="AK22" s="96"/>
      <c r="AL22" s="96"/>
      <c r="AM22" s="96"/>
      <c r="AN22" s="96"/>
      <c r="AO22" s="96"/>
      <c r="AP22" s="96"/>
      <c r="AQ22" s="96"/>
      <c r="AR22" s="96"/>
      <c r="AS22" s="529"/>
      <c r="AT22" s="529"/>
      <c r="AU22" s="529"/>
      <c r="AV22" s="529"/>
      <c r="AW22" s="529"/>
      <c r="AX22" s="529"/>
      <c r="AY22" s="529"/>
      <c r="AZ22" s="529"/>
      <c r="BA22" s="529"/>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row>
    <row r="23" spans="1:244" s="97" customFormat="1" x14ac:dyDescent="0.25">
      <c r="A23" s="597" t="s">
        <v>97</v>
      </c>
      <c r="B23" s="597"/>
      <c r="C23" s="597"/>
      <c r="D23" s="597"/>
      <c r="E23" s="597"/>
      <c r="F23" s="597"/>
      <c r="G23" s="597"/>
      <c r="H23" s="597"/>
      <c r="I23" s="597"/>
      <c r="J23" s="597"/>
      <c r="K23" s="597"/>
      <c r="L23" s="597"/>
      <c r="M23" s="597"/>
      <c r="N23" s="597"/>
      <c r="O23" s="597"/>
      <c r="P23" s="597"/>
      <c r="Q23" s="597"/>
      <c r="R23" s="597"/>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row>
    <row r="24" spans="1:244" s="196" customFormat="1" x14ac:dyDescent="0.25">
      <c r="A24" s="199"/>
      <c r="B24" s="195"/>
      <c r="C24" s="195"/>
      <c r="D24" s="195"/>
      <c r="E24" s="195"/>
      <c r="F24" s="195"/>
      <c r="G24" s="195"/>
      <c r="H24" s="195"/>
      <c r="I24" s="195"/>
      <c r="J24" s="195"/>
      <c r="K24" s="195"/>
      <c r="L24" s="195"/>
      <c r="M24" s="195"/>
      <c r="N24" s="195"/>
      <c r="O24" s="195"/>
      <c r="P24" s="195"/>
      <c r="Q24" s="195"/>
      <c r="R24" s="195"/>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7"/>
      <c r="AT24" s="97"/>
      <c r="AU24" s="97"/>
      <c r="AV24" s="97"/>
      <c r="AW24" s="97"/>
      <c r="AX24" s="97"/>
      <c r="AY24" s="97"/>
      <c r="AZ24" s="97"/>
      <c r="BA24" s="97"/>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row>
    <row r="25" spans="1:244" s="196" customFormat="1" ht="23.25" customHeight="1" x14ac:dyDescent="0.25">
      <c r="A25" s="199"/>
      <c r="B25" s="199"/>
      <c r="C25" s="574" t="s">
        <v>98</v>
      </c>
      <c r="D25" s="553"/>
      <c r="E25" s="553"/>
      <c r="F25" s="618"/>
      <c r="G25" s="618"/>
      <c r="H25" s="618"/>
      <c r="I25" s="618"/>
      <c r="J25" s="618"/>
      <c r="K25" s="574" t="s">
        <v>105</v>
      </c>
      <c r="L25" s="553"/>
      <c r="M25" s="553"/>
      <c r="N25" s="618"/>
      <c r="O25" s="618"/>
      <c r="P25" s="618"/>
      <c r="Q25" s="200"/>
      <c r="R25" s="201"/>
      <c r="S25" s="202"/>
      <c r="T25" s="202"/>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7"/>
      <c r="AT25" s="97"/>
      <c r="AU25" s="97"/>
      <c r="AV25" s="97"/>
      <c r="AW25" s="97"/>
      <c r="AX25" s="97"/>
      <c r="AY25" s="97"/>
      <c r="AZ25" s="97"/>
      <c r="BA25" s="97"/>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row>
    <row r="26" spans="1:244" s="196" customFormat="1" ht="23.25" customHeight="1" x14ac:dyDescent="0.25">
      <c r="A26" s="199"/>
      <c r="B26" s="199"/>
      <c r="C26" s="574" t="s">
        <v>99</v>
      </c>
      <c r="D26" s="553"/>
      <c r="E26" s="553"/>
      <c r="F26" s="573"/>
      <c r="G26" s="573"/>
      <c r="H26" s="573"/>
      <c r="I26" s="573"/>
      <c r="J26" s="573"/>
      <c r="K26" s="574" t="s">
        <v>106</v>
      </c>
      <c r="L26" s="553"/>
      <c r="M26" s="553"/>
      <c r="N26" s="572"/>
      <c r="O26" s="572"/>
      <c r="P26" s="572"/>
      <c r="Q26" s="200"/>
      <c r="R26" s="201"/>
      <c r="S26" s="202"/>
      <c r="T26" s="202"/>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7"/>
      <c r="AT26" s="97"/>
      <c r="AU26" s="97"/>
      <c r="AV26" s="97"/>
      <c r="AW26" s="97"/>
      <c r="AX26" s="97"/>
      <c r="AY26" s="97"/>
      <c r="AZ26" s="97"/>
      <c r="BA26" s="97"/>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row>
    <row r="27" spans="1:244" s="196" customFormat="1" ht="23.25" customHeight="1" x14ac:dyDescent="0.25">
      <c r="A27" s="199"/>
      <c r="B27" s="199"/>
      <c r="C27" s="574" t="s">
        <v>100</v>
      </c>
      <c r="D27" s="553"/>
      <c r="E27" s="553"/>
      <c r="F27" s="573"/>
      <c r="G27" s="573"/>
      <c r="H27" s="573"/>
      <c r="I27" s="573"/>
      <c r="J27" s="573"/>
      <c r="K27" s="574" t="s">
        <v>28</v>
      </c>
      <c r="L27" s="553"/>
      <c r="M27" s="553"/>
      <c r="N27" s="572"/>
      <c r="O27" s="572"/>
      <c r="P27" s="572"/>
      <c r="Q27" s="200"/>
      <c r="R27" s="201"/>
      <c r="S27" s="202"/>
      <c r="T27" s="202"/>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7"/>
      <c r="AT27" s="97"/>
      <c r="AU27" s="97"/>
      <c r="AV27" s="97"/>
      <c r="AW27" s="97"/>
      <c r="AX27" s="97"/>
      <c r="AY27" s="97"/>
      <c r="AZ27" s="97"/>
      <c r="BA27" s="97"/>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row>
    <row r="28" spans="1:244" s="196" customFormat="1" ht="23.25" customHeight="1" x14ac:dyDescent="0.25">
      <c r="A28" s="199"/>
      <c r="B28" s="199"/>
      <c r="C28" s="574" t="s">
        <v>101</v>
      </c>
      <c r="D28" s="553"/>
      <c r="E28" s="553"/>
      <c r="F28" s="573"/>
      <c r="G28" s="573"/>
      <c r="H28" s="573"/>
      <c r="I28" s="573"/>
      <c r="J28" s="573"/>
      <c r="K28" s="574" t="s">
        <v>107</v>
      </c>
      <c r="L28" s="553"/>
      <c r="M28" s="553"/>
      <c r="N28" s="573"/>
      <c r="O28" s="573"/>
      <c r="P28" s="573"/>
      <c r="Q28" s="200"/>
      <c r="R28" s="201"/>
      <c r="S28" s="202"/>
      <c r="T28" s="202"/>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7"/>
      <c r="AT28" s="97"/>
      <c r="AU28" s="97"/>
      <c r="AV28" s="97"/>
      <c r="AW28" s="97"/>
      <c r="AX28" s="97"/>
      <c r="AY28" s="97"/>
      <c r="AZ28" s="97"/>
      <c r="BA28" s="97"/>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row>
    <row r="29" spans="1:244" s="204" customFormat="1" ht="23.25" customHeight="1" x14ac:dyDescent="0.25">
      <c r="A29" s="199"/>
      <c r="B29" s="199"/>
      <c r="C29" s="574" t="s">
        <v>102</v>
      </c>
      <c r="D29" s="553"/>
      <c r="E29" s="553"/>
      <c r="F29" s="572"/>
      <c r="G29" s="572"/>
      <c r="H29" s="572"/>
      <c r="I29" s="572"/>
      <c r="J29" s="572"/>
      <c r="K29" s="574" t="s">
        <v>108</v>
      </c>
      <c r="L29" s="553"/>
      <c r="M29" s="553"/>
      <c r="N29" s="573"/>
      <c r="O29" s="573"/>
      <c r="P29" s="573"/>
      <c r="Q29" s="200"/>
      <c r="R29" s="200"/>
      <c r="S29" s="203"/>
      <c r="T29" s="203"/>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530"/>
      <c r="AT29" s="530"/>
      <c r="AU29" s="530"/>
      <c r="AV29" s="530"/>
      <c r="AW29" s="530"/>
      <c r="AX29" s="530"/>
      <c r="AY29" s="530"/>
      <c r="AZ29" s="530"/>
      <c r="BA29" s="530"/>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row>
    <row r="30" spans="1:244" s="204" customFormat="1" ht="23.25" customHeight="1" x14ac:dyDescent="0.25">
      <c r="A30" s="199"/>
      <c r="B30" s="199"/>
      <c r="C30" s="574" t="s">
        <v>103</v>
      </c>
      <c r="D30" s="553"/>
      <c r="E30" s="553"/>
      <c r="F30" s="573"/>
      <c r="G30" s="573"/>
      <c r="H30" s="573"/>
      <c r="I30" s="573"/>
      <c r="J30" s="573"/>
      <c r="K30" s="574" t="s">
        <v>109</v>
      </c>
      <c r="L30" s="553"/>
      <c r="M30" s="553"/>
      <c r="N30" s="572"/>
      <c r="O30" s="572"/>
      <c r="P30" s="572"/>
      <c r="Q30" s="200"/>
      <c r="R30" s="200"/>
      <c r="S30" s="203"/>
      <c r="T30" s="203"/>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530"/>
      <c r="AT30" s="530"/>
      <c r="AU30" s="530"/>
      <c r="AV30" s="530"/>
      <c r="AW30" s="530"/>
      <c r="AX30" s="530"/>
      <c r="AY30" s="530"/>
      <c r="AZ30" s="530"/>
      <c r="BA30" s="530"/>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row>
    <row r="31" spans="1:244" s="204" customFormat="1" ht="25.5" customHeight="1" x14ac:dyDescent="0.25">
      <c r="A31" s="199"/>
      <c r="B31" s="199"/>
      <c r="C31" s="574" t="s">
        <v>104</v>
      </c>
      <c r="D31" s="553"/>
      <c r="E31" s="553"/>
      <c r="F31" s="573"/>
      <c r="G31" s="573"/>
      <c r="H31" s="573"/>
      <c r="I31" s="573"/>
      <c r="J31" s="573"/>
      <c r="K31" s="574" t="s">
        <v>1</v>
      </c>
      <c r="L31" s="553"/>
      <c r="M31" s="553"/>
      <c r="N31" s="573"/>
      <c r="O31" s="573"/>
      <c r="P31" s="573"/>
      <c r="Q31" s="200"/>
      <c r="R31" s="200"/>
      <c r="S31" s="203"/>
      <c r="T31" s="203"/>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530"/>
      <c r="AT31" s="530"/>
      <c r="AU31" s="530"/>
      <c r="AV31" s="530"/>
      <c r="AW31" s="530"/>
      <c r="AX31" s="530"/>
      <c r="AY31" s="530"/>
      <c r="AZ31" s="530"/>
      <c r="BA31" s="530"/>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row>
    <row r="32" spans="1:244" s="204" customFormat="1" ht="17.25" customHeight="1" x14ac:dyDescent="0.25">
      <c r="A32" s="199"/>
      <c r="B32" s="199"/>
      <c r="C32" s="205"/>
      <c r="D32" s="205"/>
      <c r="E32" s="205"/>
      <c r="F32" s="206"/>
      <c r="G32" s="206"/>
      <c r="H32" s="206"/>
      <c r="I32" s="206"/>
      <c r="J32" s="206"/>
      <c r="K32" s="205"/>
      <c r="L32" s="205"/>
      <c r="M32" s="205"/>
      <c r="N32" s="206"/>
      <c r="O32" s="206"/>
      <c r="P32" s="206"/>
      <c r="Q32" s="200"/>
      <c r="R32" s="200"/>
      <c r="S32" s="203"/>
      <c r="T32" s="203"/>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530"/>
      <c r="AT32" s="530"/>
      <c r="AU32" s="530"/>
      <c r="AV32" s="530"/>
      <c r="AW32" s="530"/>
      <c r="AX32" s="530"/>
      <c r="AY32" s="530"/>
      <c r="AZ32" s="530"/>
      <c r="BA32" s="530"/>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row>
    <row r="33" spans="1:244" s="207" customFormat="1" ht="5.0999999999999996" customHeight="1" x14ac:dyDescent="0.25">
      <c r="D33" s="208"/>
      <c r="E33" s="208"/>
      <c r="F33" s="209"/>
      <c r="G33" s="209"/>
      <c r="H33" s="209"/>
      <c r="I33" s="209"/>
      <c r="J33" s="209"/>
      <c r="K33" s="210"/>
      <c r="L33" s="210"/>
      <c r="M33" s="210"/>
      <c r="N33" s="209"/>
      <c r="O33" s="209"/>
      <c r="P33" s="209"/>
      <c r="Q33" s="211"/>
      <c r="R33" s="211"/>
      <c r="S33" s="212"/>
      <c r="T33" s="212"/>
      <c r="U33" s="133"/>
      <c r="V33" s="133"/>
      <c r="W33" s="133"/>
      <c r="X33" s="133"/>
      <c r="Y33" s="133"/>
      <c r="Z33" s="133"/>
      <c r="AA33" s="133"/>
      <c r="AB33" s="133"/>
      <c r="AC33" s="132"/>
      <c r="AD33" s="133"/>
      <c r="AE33" s="133"/>
      <c r="AF33" s="133"/>
      <c r="AG33" s="133"/>
      <c r="AH33" s="133"/>
      <c r="AI33" s="133"/>
      <c r="AJ33" s="133"/>
      <c r="AK33" s="133"/>
      <c r="AL33" s="133"/>
      <c r="AM33" s="133"/>
      <c r="AN33" s="133"/>
      <c r="AO33" s="133"/>
      <c r="AP33" s="133"/>
      <c r="AQ33" s="133"/>
      <c r="AR33" s="133"/>
      <c r="AS33" s="531"/>
      <c r="AT33" s="531"/>
      <c r="AU33" s="530"/>
      <c r="AV33" s="530"/>
      <c r="AW33" s="531"/>
      <c r="AX33" s="531"/>
      <c r="AY33" s="531"/>
      <c r="AZ33" s="531"/>
      <c r="BA33" s="531"/>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3"/>
      <c r="EC33" s="133"/>
      <c r="ED33" s="133"/>
      <c r="EE33" s="133"/>
      <c r="EF33" s="133"/>
      <c r="EG33" s="133"/>
      <c r="EH33" s="133"/>
      <c r="EI33" s="133"/>
      <c r="EJ33" s="133"/>
      <c r="EK33" s="133"/>
      <c r="EL33" s="133"/>
      <c r="EM33" s="133"/>
      <c r="EN33" s="133"/>
      <c r="EO33" s="133"/>
      <c r="EP33" s="133"/>
      <c r="EQ33" s="133"/>
      <c r="ER33" s="133"/>
      <c r="ES33" s="133"/>
      <c r="ET33" s="133"/>
      <c r="EU33" s="133"/>
      <c r="EV33" s="133"/>
      <c r="EW33" s="133"/>
      <c r="EX33" s="133"/>
      <c r="EY33" s="133"/>
      <c r="EZ33" s="133"/>
      <c r="FA33" s="133"/>
      <c r="FB33" s="133"/>
      <c r="FC33" s="133"/>
      <c r="FD33" s="133"/>
      <c r="FE33" s="133"/>
      <c r="FF33" s="133"/>
      <c r="FG33" s="133"/>
      <c r="FH33" s="133"/>
      <c r="FI33" s="133"/>
      <c r="FJ33" s="133"/>
      <c r="FK33" s="133"/>
      <c r="FL33" s="133"/>
      <c r="FM33" s="133"/>
      <c r="FN33" s="133"/>
      <c r="FO33" s="133"/>
      <c r="FP33" s="133"/>
      <c r="FQ33" s="133"/>
      <c r="FR33" s="133"/>
      <c r="FS33" s="133"/>
      <c r="FT33" s="133"/>
      <c r="FU33" s="133"/>
      <c r="FV33" s="133"/>
      <c r="FW33" s="133"/>
      <c r="FX33" s="133"/>
      <c r="FY33" s="133"/>
      <c r="FZ33" s="133"/>
      <c r="GA33" s="133"/>
      <c r="GB33" s="133"/>
      <c r="GC33" s="133"/>
      <c r="GD33" s="133"/>
      <c r="GE33" s="133"/>
      <c r="GF33" s="133"/>
      <c r="GG33" s="133"/>
      <c r="GH33" s="133"/>
      <c r="GI33" s="133"/>
      <c r="GJ33" s="133"/>
      <c r="GK33" s="133"/>
      <c r="GL33" s="133"/>
      <c r="GM33" s="133"/>
      <c r="GN33" s="133"/>
      <c r="GO33" s="133"/>
      <c r="GP33" s="133"/>
      <c r="GQ33" s="133"/>
      <c r="GR33" s="133"/>
      <c r="GS33" s="133"/>
      <c r="GT33" s="133"/>
      <c r="GU33" s="133"/>
      <c r="GV33" s="133"/>
      <c r="GW33" s="133"/>
      <c r="GX33" s="133"/>
      <c r="GY33" s="133"/>
      <c r="GZ33" s="133"/>
      <c r="HA33" s="133"/>
      <c r="HB33" s="133"/>
      <c r="HC33" s="133"/>
      <c r="HD33" s="133"/>
      <c r="HE33" s="133"/>
      <c r="HF33" s="133"/>
      <c r="HG33" s="133"/>
      <c r="HH33" s="133"/>
      <c r="HI33" s="133"/>
      <c r="HJ33" s="133"/>
      <c r="HK33" s="133"/>
      <c r="HL33" s="133"/>
      <c r="HM33" s="133"/>
      <c r="HN33" s="133"/>
      <c r="HO33" s="133"/>
      <c r="HP33" s="133"/>
      <c r="HQ33" s="133"/>
      <c r="HR33" s="133"/>
      <c r="HS33" s="133"/>
      <c r="HT33" s="133"/>
      <c r="HU33" s="133"/>
      <c r="HV33" s="133"/>
      <c r="HW33" s="133"/>
      <c r="HX33" s="133"/>
      <c r="HY33" s="133"/>
      <c r="HZ33" s="133"/>
      <c r="IA33" s="133"/>
      <c r="IB33" s="133"/>
      <c r="IC33" s="133"/>
      <c r="ID33" s="133"/>
      <c r="IE33" s="133"/>
      <c r="IF33" s="133"/>
      <c r="IG33" s="133"/>
      <c r="IH33" s="133"/>
      <c r="II33" s="133"/>
      <c r="IJ33" s="133"/>
    </row>
    <row r="34" spans="1:244" s="97" customFormat="1" x14ac:dyDescent="0.25">
      <c r="A34" s="597" t="s">
        <v>110</v>
      </c>
      <c r="B34" s="597"/>
      <c r="C34" s="597"/>
      <c r="D34" s="597"/>
      <c r="E34" s="597"/>
      <c r="F34" s="597"/>
      <c r="G34" s="597"/>
      <c r="H34" s="597"/>
      <c r="I34" s="597"/>
      <c r="J34" s="597"/>
      <c r="K34" s="597"/>
      <c r="L34" s="597"/>
      <c r="M34" s="597"/>
      <c r="N34" s="597"/>
      <c r="O34" s="597"/>
      <c r="P34" s="597"/>
      <c r="Q34" s="597"/>
      <c r="R34" s="597"/>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row>
    <row r="35" spans="1:244" s="196" customFormat="1" x14ac:dyDescent="0.25">
      <c r="A35" s="199"/>
      <c r="B35" s="195"/>
      <c r="C35" s="195"/>
      <c r="D35" s="195"/>
      <c r="E35" s="195"/>
      <c r="F35" s="195"/>
      <c r="G35" s="195"/>
      <c r="H35" s="195"/>
      <c r="I35" s="195"/>
      <c r="J35" s="195"/>
      <c r="K35" s="195"/>
      <c r="L35" s="195"/>
      <c r="M35" s="195"/>
      <c r="N35" s="195"/>
      <c r="O35" s="195"/>
      <c r="P35" s="195"/>
      <c r="Q35" s="195"/>
      <c r="R35" s="195"/>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7"/>
      <c r="AT35" s="97"/>
      <c r="AU35" s="97"/>
      <c r="AV35" s="97"/>
      <c r="AW35" s="97"/>
      <c r="AX35" s="97"/>
      <c r="AY35" s="97"/>
      <c r="AZ35" s="97"/>
      <c r="BA35" s="97"/>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row>
    <row r="36" spans="1:244" s="204" customFormat="1" ht="30" customHeight="1" x14ac:dyDescent="0.25">
      <c r="A36" s="199"/>
      <c r="B36" s="199"/>
      <c r="C36" s="552" t="s">
        <v>111</v>
      </c>
      <c r="D36" s="553"/>
      <c r="E36" s="553"/>
      <c r="F36" s="571"/>
      <c r="G36" s="571"/>
      <c r="H36" s="571"/>
      <c r="I36" s="571"/>
      <c r="J36" s="571"/>
      <c r="K36" s="552" t="s">
        <v>114</v>
      </c>
      <c r="L36" s="553"/>
      <c r="M36" s="553"/>
      <c r="N36" s="571"/>
      <c r="O36" s="571"/>
      <c r="P36" s="571"/>
      <c r="Q36" s="200"/>
      <c r="R36" s="200"/>
      <c r="S36" s="203"/>
      <c r="T36" s="203"/>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530"/>
      <c r="AT36" s="530"/>
      <c r="AU36" s="530"/>
      <c r="AV36" s="530"/>
      <c r="AW36" s="530"/>
      <c r="AX36" s="530"/>
      <c r="AY36" s="530"/>
      <c r="AZ36" s="530"/>
      <c r="BA36" s="530"/>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row>
    <row r="37" spans="1:244" s="204" customFormat="1" ht="72" customHeight="1" x14ac:dyDescent="0.25">
      <c r="A37" s="199"/>
      <c r="B37" s="199"/>
      <c r="C37" s="580" t="s">
        <v>112</v>
      </c>
      <c r="D37" s="581"/>
      <c r="E37" s="581"/>
      <c r="F37" s="582"/>
      <c r="G37" s="582"/>
      <c r="H37" s="582"/>
      <c r="I37" s="582"/>
      <c r="J37" s="582"/>
      <c r="K37" s="580" t="s">
        <v>115</v>
      </c>
      <c r="L37" s="581"/>
      <c r="M37" s="581"/>
      <c r="N37" s="582"/>
      <c r="O37" s="582"/>
      <c r="P37" s="582"/>
      <c r="Q37" s="200"/>
      <c r="R37" s="200"/>
      <c r="S37" s="203"/>
      <c r="T37" s="203"/>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530"/>
      <c r="AT37" s="530"/>
      <c r="AU37" s="530"/>
      <c r="AV37" s="530"/>
      <c r="AW37" s="530"/>
      <c r="AX37" s="530"/>
      <c r="AY37" s="530"/>
      <c r="AZ37" s="530"/>
      <c r="BA37" s="530"/>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row>
    <row r="38" spans="1:244" s="204" customFormat="1" ht="66.75" customHeight="1" x14ac:dyDescent="0.25">
      <c r="A38" s="199"/>
      <c r="B38" s="199"/>
      <c r="C38" s="580" t="s">
        <v>113</v>
      </c>
      <c r="D38" s="581"/>
      <c r="E38" s="581"/>
      <c r="F38" s="582"/>
      <c r="G38" s="582"/>
      <c r="H38" s="582"/>
      <c r="I38" s="582"/>
      <c r="J38" s="582"/>
      <c r="K38" s="580" t="s">
        <v>116</v>
      </c>
      <c r="L38" s="581"/>
      <c r="M38" s="581"/>
      <c r="N38" s="582"/>
      <c r="O38" s="582"/>
      <c r="P38" s="582"/>
      <c r="Q38" s="200"/>
      <c r="R38" s="200"/>
      <c r="S38" s="203"/>
      <c r="T38" s="203"/>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530"/>
      <c r="AT38" s="530"/>
      <c r="AU38" s="530"/>
      <c r="AV38" s="530"/>
      <c r="AW38" s="530"/>
      <c r="AX38" s="530"/>
      <c r="AY38" s="530"/>
      <c r="AZ38" s="530"/>
      <c r="BA38" s="530"/>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s="132"/>
      <c r="GV38" s="132"/>
      <c r="GW38" s="132"/>
      <c r="GX38" s="132"/>
      <c r="GY38" s="132"/>
      <c r="GZ38" s="132"/>
      <c r="HA38" s="132"/>
      <c r="HB38" s="132"/>
      <c r="HC38" s="132"/>
      <c r="HD38" s="132"/>
      <c r="HE38" s="132"/>
      <c r="HF38" s="132"/>
      <c r="HG38" s="132"/>
      <c r="HH38" s="132"/>
      <c r="HI38" s="132"/>
      <c r="HJ38" s="132"/>
      <c r="HK38" s="132"/>
      <c r="HL38" s="132"/>
      <c r="HM38" s="132"/>
      <c r="HN38" s="132"/>
      <c r="HO38" s="132"/>
      <c r="HP38" s="132"/>
      <c r="HQ38" s="132"/>
      <c r="HR38" s="132"/>
      <c r="HS38" s="132"/>
      <c r="HT38" s="132"/>
      <c r="HU38" s="132"/>
      <c r="HV38" s="132"/>
      <c r="HW38" s="132"/>
      <c r="HX38" s="132"/>
      <c r="HY38" s="132"/>
      <c r="HZ38" s="132"/>
      <c r="IA38" s="132"/>
      <c r="IB38" s="132"/>
      <c r="IC38" s="132"/>
      <c r="ID38" s="132"/>
      <c r="IE38" s="132"/>
      <c r="IF38" s="132"/>
      <c r="IG38" s="132"/>
      <c r="IH38" s="132"/>
      <c r="II38" s="132"/>
      <c r="IJ38" s="132"/>
    </row>
    <row r="39" spans="1:244" s="204" customFormat="1" ht="15" customHeight="1" x14ac:dyDescent="0.25">
      <c r="A39" s="199"/>
      <c r="B39" s="199"/>
      <c r="C39" s="213"/>
      <c r="D39" s="213"/>
      <c r="E39" s="213"/>
      <c r="F39" s="278"/>
      <c r="G39" s="278"/>
      <c r="H39" s="278"/>
      <c r="I39" s="278"/>
      <c r="J39" s="278"/>
      <c r="K39" s="214"/>
      <c r="L39" s="214"/>
      <c r="M39" s="214"/>
      <c r="N39" s="215"/>
      <c r="O39" s="215"/>
      <c r="P39" s="215"/>
      <c r="Q39" s="200"/>
      <c r="R39" s="200"/>
      <c r="S39" s="203"/>
      <c r="T39" s="203"/>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530"/>
      <c r="AT39" s="530"/>
      <c r="AU39" s="530"/>
      <c r="AV39" s="530"/>
      <c r="AW39" s="530"/>
      <c r="AX39" s="530"/>
      <c r="AY39" s="530"/>
      <c r="AZ39" s="530"/>
      <c r="BA39" s="530"/>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2"/>
      <c r="FG39" s="132"/>
      <c r="FH39" s="132"/>
      <c r="FI39" s="132"/>
      <c r="FJ39" s="132"/>
      <c r="FK39" s="132"/>
      <c r="FL39" s="132"/>
      <c r="FM39" s="132"/>
      <c r="FN39" s="132"/>
      <c r="FO39" s="132"/>
      <c r="FP39" s="132"/>
      <c r="FQ39" s="132"/>
      <c r="FR39" s="132"/>
      <c r="FS39" s="132"/>
      <c r="FT39" s="132"/>
      <c r="FU39" s="132"/>
      <c r="FV39" s="132"/>
      <c r="FW39" s="132"/>
      <c r="FX39" s="132"/>
      <c r="FY39" s="132"/>
      <c r="FZ39" s="132"/>
      <c r="GA39" s="132"/>
      <c r="GB39" s="132"/>
      <c r="GC39" s="132"/>
      <c r="GD39" s="132"/>
      <c r="GE39" s="132"/>
      <c r="GF39" s="132"/>
      <c r="GG39" s="132"/>
      <c r="GH39" s="132"/>
      <c r="GI39" s="132"/>
      <c r="GJ39" s="132"/>
      <c r="GK39" s="132"/>
      <c r="GL39" s="132"/>
      <c r="GM39" s="132"/>
      <c r="GN39" s="132"/>
      <c r="GO39" s="132"/>
      <c r="GP39" s="132"/>
      <c r="GQ39" s="132"/>
      <c r="GR39" s="132"/>
      <c r="GS39" s="132"/>
      <c r="GT39" s="132"/>
      <c r="GU39" s="132"/>
      <c r="GV39" s="132"/>
      <c r="GW39" s="132"/>
      <c r="GX39" s="132"/>
      <c r="GY39" s="132"/>
      <c r="GZ39" s="132"/>
      <c r="HA39" s="132"/>
      <c r="HB39" s="132"/>
      <c r="HC39" s="132"/>
      <c r="HD39" s="132"/>
      <c r="HE39" s="132"/>
      <c r="HF39" s="132"/>
      <c r="HG39" s="132"/>
      <c r="HH39" s="132"/>
      <c r="HI39" s="132"/>
      <c r="HJ39" s="132"/>
      <c r="HK39" s="132"/>
      <c r="HL39" s="132"/>
      <c r="HM39" s="132"/>
      <c r="HN39" s="132"/>
      <c r="HO39" s="132"/>
      <c r="HP39" s="132"/>
      <c r="HQ39" s="132"/>
      <c r="HR39" s="132"/>
      <c r="HS39" s="132"/>
      <c r="HT39" s="132"/>
      <c r="HU39" s="132"/>
      <c r="HV39" s="132"/>
      <c r="HW39" s="132"/>
      <c r="HX39" s="132"/>
      <c r="HY39" s="132"/>
      <c r="HZ39" s="132"/>
      <c r="IA39" s="132"/>
      <c r="IB39" s="132"/>
      <c r="IC39" s="132"/>
      <c r="ID39" s="132"/>
      <c r="IE39" s="132"/>
      <c r="IF39" s="132"/>
      <c r="IG39" s="132"/>
      <c r="IH39" s="132"/>
      <c r="II39" s="132"/>
      <c r="IJ39" s="132"/>
    </row>
    <row r="40" spans="1:244" s="207" customFormat="1" ht="5.0999999999999996" customHeight="1" x14ac:dyDescent="0.25">
      <c r="C40" s="216"/>
      <c r="D40" s="216"/>
      <c r="E40" s="216"/>
      <c r="F40" s="209"/>
      <c r="G40" s="209"/>
      <c r="H40" s="209"/>
      <c r="I40" s="209"/>
      <c r="J40" s="209"/>
      <c r="K40" s="209"/>
      <c r="L40" s="209"/>
      <c r="M40" s="209"/>
      <c r="N40" s="209"/>
      <c r="O40" s="209"/>
      <c r="P40" s="209"/>
      <c r="Q40" s="211"/>
      <c r="R40" s="211"/>
      <c r="S40" s="212"/>
      <c r="T40" s="212"/>
      <c r="U40" s="133"/>
      <c r="V40" s="133"/>
      <c r="W40" s="133"/>
      <c r="X40" s="133"/>
      <c r="Y40" s="133"/>
      <c r="Z40" s="133"/>
      <c r="AA40" s="133"/>
      <c r="AB40" s="133"/>
      <c r="AC40" s="132"/>
      <c r="AD40" s="133"/>
      <c r="AE40" s="133"/>
      <c r="AF40" s="133"/>
      <c r="AG40" s="133"/>
      <c r="AH40" s="133"/>
      <c r="AI40" s="133"/>
      <c r="AJ40" s="133"/>
      <c r="AK40" s="133"/>
      <c r="AL40" s="133"/>
      <c r="AM40" s="133"/>
      <c r="AN40" s="133"/>
      <c r="AO40" s="133"/>
      <c r="AP40" s="133"/>
      <c r="AQ40" s="133"/>
      <c r="AR40" s="133"/>
      <c r="AS40" s="531"/>
      <c r="AT40" s="531"/>
      <c r="AU40" s="530"/>
      <c r="AV40" s="530"/>
      <c r="AW40" s="531"/>
      <c r="AX40" s="531"/>
      <c r="AY40" s="531"/>
      <c r="AZ40" s="531"/>
      <c r="BA40" s="531"/>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c r="FK40" s="133"/>
      <c r="FL40" s="133"/>
      <c r="FM40" s="133"/>
      <c r="FN40" s="133"/>
      <c r="FO40" s="133"/>
      <c r="FP40" s="133"/>
      <c r="FQ40" s="133"/>
      <c r="FR40" s="133"/>
      <c r="FS40" s="133"/>
      <c r="FT40" s="133"/>
      <c r="FU40" s="133"/>
      <c r="FV40" s="133"/>
      <c r="FW40" s="133"/>
      <c r="FX40" s="133"/>
      <c r="FY40" s="133"/>
      <c r="FZ40" s="133"/>
      <c r="GA40" s="133"/>
      <c r="GB40" s="133"/>
      <c r="GC40" s="133"/>
      <c r="GD40" s="133"/>
      <c r="GE40" s="133"/>
      <c r="GF40" s="133"/>
      <c r="GG40" s="133"/>
      <c r="GH40" s="133"/>
      <c r="GI40" s="133"/>
      <c r="GJ40" s="133"/>
      <c r="GK40" s="133"/>
      <c r="GL40" s="133"/>
      <c r="GM40" s="133"/>
      <c r="GN40" s="133"/>
      <c r="GO40" s="133"/>
      <c r="GP40" s="133"/>
      <c r="GQ40" s="133"/>
      <c r="GR40" s="133"/>
      <c r="GS40" s="133"/>
      <c r="GT40" s="133"/>
      <c r="GU40" s="133"/>
      <c r="GV40" s="133"/>
      <c r="GW40" s="133"/>
      <c r="GX40" s="133"/>
      <c r="GY40" s="133"/>
      <c r="GZ40" s="133"/>
      <c r="HA40" s="133"/>
      <c r="HB40" s="133"/>
      <c r="HC40" s="133"/>
      <c r="HD40" s="133"/>
      <c r="HE40" s="133"/>
      <c r="HF40" s="133"/>
      <c r="HG40" s="133"/>
      <c r="HH40" s="133"/>
      <c r="HI40" s="133"/>
      <c r="HJ40" s="133"/>
      <c r="HK40" s="133"/>
      <c r="HL40" s="133"/>
      <c r="HM40" s="133"/>
      <c r="HN40" s="133"/>
      <c r="HO40" s="133"/>
      <c r="HP40" s="133"/>
      <c r="HQ40" s="133"/>
      <c r="HR40" s="133"/>
      <c r="HS40" s="133"/>
      <c r="HT40" s="133"/>
      <c r="HU40" s="133"/>
      <c r="HV40" s="133"/>
      <c r="HW40" s="133"/>
      <c r="HX40" s="133"/>
      <c r="HY40" s="133"/>
      <c r="HZ40" s="133"/>
      <c r="IA40" s="133"/>
      <c r="IB40" s="133"/>
      <c r="IC40" s="133"/>
      <c r="ID40" s="133"/>
      <c r="IE40" s="133"/>
      <c r="IF40" s="133"/>
      <c r="IG40" s="133"/>
      <c r="IH40" s="133"/>
      <c r="II40" s="133"/>
      <c r="IJ40" s="133"/>
    </row>
    <row r="41" spans="1:244" s="97" customFormat="1" x14ac:dyDescent="0.25">
      <c r="A41" s="597" t="s">
        <v>117</v>
      </c>
      <c r="B41" s="597"/>
      <c r="C41" s="597"/>
      <c r="D41" s="597"/>
      <c r="E41" s="597"/>
      <c r="F41" s="597"/>
      <c r="G41" s="597"/>
      <c r="H41" s="597"/>
      <c r="I41" s="597"/>
      <c r="J41" s="597"/>
      <c r="K41" s="597"/>
      <c r="L41" s="597"/>
      <c r="M41" s="597"/>
      <c r="N41" s="597"/>
      <c r="O41" s="597"/>
      <c r="P41" s="597"/>
      <c r="Q41" s="597"/>
      <c r="R41" s="597"/>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row>
    <row r="42" spans="1:244" s="196" customFormat="1" ht="15.75" thickBot="1" x14ac:dyDescent="0.3">
      <c r="A42" s="199"/>
      <c r="B42" s="195"/>
      <c r="C42" s="195"/>
      <c r="D42" s="195"/>
      <c r="E42" s="195"/>
      <c r="F42" s="195"/>
      <c r="G42" s="195"/>
      <c r="H42" s="195"/>
      <c r="I42" s="195"/>
      <c r="J42" s="195"/>
      <c r="K42" s="195"/>
      <c r="L42" s="195"/>
      <c r="M42" s="195"/>
      <c r="N42" s="195"/>
      <c r="O42" s="195"/>
      <c r="P42" s="195"/>
      <c r="Q42" s="195"/>
      <c r="R42" s="195"/>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7"/>
      <c r="AT42" s="97"/>
      <c r="AU42" s="97"/>
      <c r="AV42" s="97"/>
      <c r="AW42" s="97"/>
      <c r="AX42" s="97"/>
      <c r="AY42" s="97"/>
      <c r="AZ42" s="97"/>
      <c r="BA42" s="97"/>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row>
    <row r="43" spans="1:244" s="196" customFormat="1" ht="4.5" customHeight="1" x14ac:dyDescent="0.25">
      <c r="A43" s="199"/>
      <c r="B43" s="217"/>
      <c r="C43" s="218"/>
      <c r="D43" s="218"/>
      <c r="E43" s="218"/>
      <c r="F43" s="218"/>
      <c r="G43" s="218"/>
      <c r="H43" s="218"/>
      <c r="I43" s="218"/>
      <c r="J43" s="218"/>
      <c r="K43" s="218"/>
      <c r="L43" s="218"/>
      <c r="M43" s="218"/>
      <c r="N43" s="218"/>
      <c r="O43" s="218"/>
      <c r="P43" s="218"/>
      <c r="Q43" s="219"/>
      <c r="R43" s="195"/>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7"/>
      <c r="AT43" s="97"/>
      <c r="AU43" s="97"/>
      <c r="AV43" s="97"/>
      <c r="AW43" s="97"/>
      <c r="AX43" s="97"/>
      <c r="AY43" s="97"/>
      <c r="AZ43" s="97"/>
      <c r="BA43" s="97"/>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row>
    <row r="44" spans="1:244" s="204" customFormat="1" ht="40.5" customHeight="1" x14ac:dyDescent="0.25">
      <c r="A44" s="199"/>
      <c r="B44" s="220"/>
      <c r="C44" s="568" t="s">
        <v>118</v>
      </c>
      <c r="D44" s="569"/>
      <c r="E44" s="570"/>
      <c r="F44" s="575"/>
      <c r="G44" s="576"/>
      <c r="H44" s="596"/>
      <c r="I44" s="596"/>
      <c r="J44" s="577"/>
      <c r="K44" s="568" t="s">
        <v>119</v>
      </c>
      <c r="L44" s="569"/>
      <c r="M44" s="570"/>
      <c r="N44" s="575"/>
      <c r="O44" s="576"/>
      <c r="P44" s="577"/>
      <c r="Q44" s="221"/>
      <c r="R44" s="200"/>
      <c r="S44" s="203"/>
      <c r="T44" s="203"/>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530"/>
      <c r="AT44" s="530"/>
      <c r="AU44" s="530"/>
      <c r="AV44" s="530"/>
      <c r="AW44" s="530"/>
      <c r="AX44" s="530"/>
      <c r="AY44" s="530"/>
      <c r="AZ44" s="530"/>
      <c r="BA44" s="530"/>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c r="EO44" s="132"/>
      <c r="EP44" s="132"/>
      <c r="EQ44" s="132"/>
      <c r="ER44" s="132"/>
      <c r="ES44" s="132"/>
      <c r="ET44" s="132"/>
      <c r="EU44" s="132"/>
      <c r="EV44" s="132"/>
      <c r="EW44" s="132"/>
      <c r="EX44" s="132"/>
      <c r="EY44" s="132"/>
      <c r="EZ44" s="132"/>
      <c r="FA44" s="132"/>
      <c r="FB44" s="132"/>
      <c r="FC44" s="132"/>
      <c r="FD44" s="132"/>
      <c r="FE44" s="132"/>
      <c r="FF44" s="132"/>
      <c r="FG44" s="132"/>
      <c r="FH44" s="132"/>
      <c r="FI44" s="132"/>
      <c r="FJ44" s="132"/>
      <c r="FK44" s="132"/>
      <c r="FL44" s="132"/>
      <c r="FM44" s="132"/>
      <c r="FN44" s="132"/>
      <c r="FO44" s="132"/>
      <c r="FP44" s="132"/>
      <c r="FQ44" s="132"/>
      <c r="FR44" s="132"/>
      <c r="FS44" s="132"/>
      <c r="FT44" s="132"/>
      <c r="FU44" s="132"/>
      <c r="FV44" s="132"/>
      <c r="FW44" s="132"/>
      <c r="FX44" s="132"/>
      <c r="FY44" s="132"/>
      <c r="FZ44" s="132"/>
      <c r="GA44" s="132"/>
      <c r="GB44" s="132"/>
      <c r="GC44" s="132"/>
      <c r="GD44" s="132"/>
      <c r="GE44" s="132"/>
      <c r="GF44" s="132"/>
      <c r="GG44" s="132"/>
      <c r="GH44" s="132"/>
      <c r="GI44" s="132"/>
      <c r="GJ44" s="132"/>
      <c r="GK44" s="132"/>
      <c r="GL44" s="132"/>
      <c r="GM44" s="132"/>
      <c r="GN44" s="132"/>
      <c r="GO44" s="132"/>
      <c r="GP44" s="132"/>
      <c r="GQ44" s="132"/>
      <c r="GR44" s="132"/>
      <c r="GS44" s="132"/>
      <c r="GT44" s="132"/>
      <c r="GU44" s="132"/>
      <c r="GV44" s="132"/>
      <c r="GW44" s="132"/>
      <c r="GX44" s="132"/>
      <c r="GY44" s="132"/>
      <c r="GZ44" s="132"/>
      <c r="HA44" s="132"/>
      <c r="HB44" s="132"/>
      <c r="HC44" s="132"/>
      <c r="HD44" s="132"/>
      <c r="HE44" s="132"/>
      <c r="HF44" s="132"/>
      <c r="HG44" s="132"/>
      <c r="HH44" s="132"/>
      <c r="HI44" s="132"/>
      <c r="HJ44" s="132"/>
      <c r="HK44" s="132"/>
      <c r="HL44" s="132"/>
      <c r="HM44" s="132"/>
      <c r="HN44" s="132"/>
      <c r="HO44" s="132"/>
      <c r="HP44" s="132"/>
      <c r="HQ44" s="132"/>
      <c r="HR44" s="132"/>
      <c r="HS44" s="132"/>
      <c r="HT44" s="132"/>
      <c r="HU44" s="132"/>
      <c r="HV44" s="132"/>
      <c r="HW44" s="132"/>
      <c r="HX44" s="132"/>
      <c r="HY44" s="132"/>
      <c r="HZ44" s="132"/>
      <c r="IA44" s="132"/>
      <c r="IB44" s="132"/>
      <c r="IC44" s="132"/>
      <c r="ID44" s="132"/>
      <c r="IE44" s="132"/>
      <c r="IF44" s="132"/>
      <c r="IG44" s="132"/>
      <c r="IH44" s="132"/>
      <c r="II44" s="132"/>
      <c r="IJ44" s="132"/>
    </row>
    <row r="45" spans="1:244" s="204" customFormat="1" ht="4.5" customHeight="1" thickBot="1" x14ac:dyDescent="0.3">
      <c r="A45" s="199"/>
      <c r="B45" s="222"/>
      <c r="C45" s="223"/>
      <c r="D45" s="223"/>
      <c r="E45" s="223"/>
      <c r="F45" s="224"/>
      <c r="G45" s="224"/>
      <c r="H45" s="225"/>
      <c r="I45" s="225"/>
      <c r="J45" s="224"/>
      <c r="K45" s="223"/>
      <c r="L45" s="223"/>
      <c r="M45" s="223"/>
      <c r="N45" s="224"/>
      <c r="O45" s="224"/>
      <c r="P45" s="224"/>
      <c r="Q45" s="226"/>
      <c r="R45" s="200"/>
      <c r="S45" s="203"/>
      <c r="T45" s="203"/>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530"/>
      <c r="AT45" s="530"/>
      <c r="AU45" s="530"/>
      <c r="AV45" s="530"/>
      <c r="AW45" s="530"/>
      <c r="AX45" s="530"/>
      <c r="AY45" s="530"/>
      <c r="AZ45" s="530"/>
      <c r="BA45" s="530"/>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132"/>
      <c r="EB45" s="132"/>
      <c r="EC45" s="132"/>
      <c r="ED45" s="132"/>
      <c r="EE45" s="132"/>
      <c r="EF45" s="132"/>
      <c r="EG45" s="132"/>
      <c r="EH45" s="132"/>
      <c r="EI45" s="132"/>
      <c r="EJ45" s="132"/>
      <c r="EK45" s="132"/>
      <c r="EL45" s="132"/>
      <c r="EM45" s="132"/>
      <c r="EN45" s="132"/>
      <c r="EO45" s="132"/>
      <c r="EP45" s="132"/>
      <c r="EQ45" s="132"/>
      <c r="ER45" s="132"/>
      <c r="ES45" s="132"/>
      <c r="ET45" s="132"/>
      <c r="EU45" s="132"/>
      <c r="EV45" s="132"/>
      <c r="EW45" s="132"/>
      <c r="EX45" s="132"/>
      <c r="EY45" s="132"/>
      <c r="EZ45" s="132"/>
      <c r="FA45" s="132"/>
      <c r="FB45" s="132"/>
      <c r="FC45" s="132"/>
      <c r="FD45" s="132"/>
      <c r="FE45" s="132"/>
      <c r="FF45" s="132"/>
      <c r="FG45" s="132"/>
      <c r="FH45" s="132"/>
      <c r="FI45" s="132"/>
      <c r="FJ45" s="132"/>
      <c r="FK45" s="132"/>
      <c r="FL45" s="132"/>
      <c r="FM45" s="132"/>
      <c r="FN45" s="132"/>
      <c r="FO45" s="132"/>
      <c r="FP45" s="132"/>
      <c r="FQ45" s="132"/>
      <c r="FR45" s="132"/>
      <c r="FS45" s="132"/>
      <c r="FT45" s="132"/>
      <c r="FU45" s="132"/>
      <c r="FV45" s="132"/>
      <c r="FW45" s="132"/>
      <c r="FX45" s="132"/>
      <c r="FY45" s="132"/>
      <c r="FZ45" s="132"/>
      <c r="GA45" s="132"/>
      <c r="GB45" s="132"/>
      <c r="GC45" s="132"/>
      <c r="GD45" s="132"/>
      <c r="GE45" s="132"/>
      <c r="GF45" s="132"/>
      <c r="GG45" s="132"/>
      <c r="GH45" s="132"/>
      <c r="GI45" s="132"/>
      <c r="GJ45" s="132"/>
      <c r="GK45" s="132"/>
      <c r="GL45" s="132"/>
      <c r="GM45" s="132"/>
      <c r="GN45" s="132"/>
      <c r="GO45" s="132"/>
      <c r="GP45" s="132"/>
      <c r="GQ45" s="132"/>
      <c r="GR45" s="132"/>
      <c r="GS45" s="132"/>
      <c r="GT45" s="132"/>
      <c r="GU45" s="132"/>
      <c r="GV45" s="132"/>
      <c r="GW45" s="132"/>
      <c r="GX45" s="132"/>
      <c r="GY45" s="132"/>
      <c r="GZ45" s="132"/>
      <c r="HA45" s="132"/>
      <c r="HB45" s="132"/>
      <c r="HC45" s="132"/>
      <c r="HD45" s="132"/>
      <c r="HE45" s="132"/>
      <c r="HF45" s="132"/>
      <c r="HG45" s="132"/>
      <c r="HH45" s="132"/>
      <c r="HI45" s="132"/>
      <c r="HJ45" s="132"/>
      <c r="HK45" s="132"/>
      <c r="HL45" s="132"/>
      <c r="HM45" s="132"/>
      <c r="HN45" s="132"/>
      <c r="HO45" s="132"/>
      <c r="HP45" s="132"/>
      <c r="HQ45" s="132"/>
      <c r="HR45" s="132"/>
      <c r="HS45" s="132"/>
      <c r="HT45" s="132"/>
      <c r="HU45" s="132"/>
      <c r="HV45" s="132"/>
      <c r="HW45" s="132"/>
      <c r="HX45" s="132"/>
      <c r="HY45" s="132"/>
      <c r="HZ45" s="132"/>
      <c r="IA45" s="132"/>
      <c r="IB45" s="132"/>
      <c r="IC45" s="132"/>
      <c r="ID45" s="132"/>
      <c r="IE45" s="132"/>
      <c r="IF45" s="132"/>
      <c r="IG45" s="132"/>
      <c r="IH45" s="132"/>
      <c r="II45" s="132"/>
      <c r="IJ45" s="132"/>
    </row>
    <row r="46" spans="1:244" s="204" customFormat="1" x14ac:dyDescent="0.25">
      <c r="A46" s="199"/>
      <c r="B46" s="199"/>
      <c r="C46" s="213"/>
      <c r="D46" s="213"/>
      <c r="E46" s="213"/>
      <c r="F46" s="227"/>
      <c r="G46" s="227"/>
      <c r="H46" s="227"/>
      <c r="I46" s="227"/>
      <c r="J46" s="227"/>
      <c r="K46" s="213"/>
      <c r="L46" s="213"/>
      <c r="M46" s="213"/>
      <c r="N46" s="227"/>
      <c r="O46" s="227"/>
      <c r="P46" s="227"/>
      <c r="Q46" s="200"/>
      <c r="R46" s="200"/>
      <c r="S46" s="203"/>
      <c r="T46" s="203"/>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530"/>
      <c r="AT46" s="530"/>
      <c r="AU46" s="530"/>
      <c r="AV46" s="530"/>
      <c r="AW46" s="530"/>
      <c r="AX46" s="530"/>
      <c r="AY46" s="530"/>
      <c r="AZ46" s="530"/>
      <c r="BA46" s="530"/>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2"/>
      <c r="DP46" s="132"/>
      <c r="DQ46" s="132"/>
      <c r="DR46" s="132"/>
      <c r="DS46" s="132"/>
      <c r="DT46" s="132"/>
      <c r="DU46" s="132"/>
      <c r="DV46" s="132"/>
      <c r="DW46" s="132"/>
      <c r="DX46" s="132"/>
      <c r="DY46" s="132"/>
      <c r="DZ46" s="132"/>
      <c r="EA46" s="132"/>
      <c r="EB46" s="132"/>
      <c r="EC46" s="132"/>
      <c r="ED46" s="132"/>
      <c r="EE46" s="132"/>
      <c r="EF46" s="132"/>
      <c r="EG46" s="132"/>
      <c r="EH46" s="132"/>
      <c r="EI46" s="132"/>
      <c r="EJ46" s="132"/>
      <c r="EK46" s="132"/>
      <c r="EL46" s="132"/>
      <c r="EM46" s="132"/>
      <c r="EN46" s="132"/>
      <c r="EO46" s="132"/>
      <c r="EP46" s="132"/>
      <c r="EQ46" s="132"/>
      <c r="ER46" s="132"/>
      <c r="ES46" s="132"/>
      <c r="ET46" s="132"/>
      <c r="EU46" s="132"/>
      <c r="EV46" s="132"/>
      <c r="EW46" s="132"/>
      <c r="EX46" s="132"/>
      <c r="EY46" s="132"/>
      <c r="EZ46" s="132"/>
      <c r="FA46" s="132"/>
      <c r="FB46" s="132"/>
      <c r="FC46" s="132"/>
      <c r="FD46" s="132"/>
      <c r="FE46" s="132"/>
      <c r="FF46" s="132"/>
      <c r="FG46" s="132"/>
      <c r="FH46" s="132"/>
      <c r="FI46" s="132"/>
      <c r="FJ46" s="132"/>
      <c r="FK46" s="132"/>
      <c r="FL46" s="132"/>
      <c r="FM46" s="132"/>
      <c r="FN46" s="132"/>
      <c r="FO46" s="132"/>
      <c r="FP46" s="132"/>
      <c r="FQ46" s="132"/>
      <c r="FR46" s="132"/>
      <c r="FS46" s="132"/>
      <c r="FT46" s="132"/>
      <c r="FU46" s="132"/>
      <c r="FV46" s="132"/>
      <c r="FW46" s="132"/>
      <c r="FX46" s="132"/>
      <c r="FY46" s="132"/>
      <c r="FZ46" s="132"/>
      <c r="GA46" s="132"/>
      <c r="GB46" s="132"/>
      <c r="GC46" s="132"/>
      <c r="GD46" s="132"/>
      <c r="GE46" s="132"/>
      <c r="GF46" s="132"/>
      <c r="GG46" s="132"/>
      <c r="GH46" s="132"/>
      <c r="GI46" s="132"/>
      <c r="GJ46" s="132"/>
      <c r="GK46" s="132"/>
      <c r="GL46" s="132"/>
      <c r="GM46" s="132"/>
      <c r="GN46" s="132"/>
      <c r="GO46" s="132"/>
      <c r="GP46" s="132"/>
      <c r="GQ46" s="132"/>
      <c r="GR46" s="132"/>
      <c r="GS46" s="132"/>
      <c r="GT46" s="132"/>
      <c r="GU46" s="132"/>
      <c r="GV46" s="132"/>
      <c r="GW46" s="132"/>
      <c r="GX46" s="132"/>
      <c r="GY46" s="132"/>
      <c r="GZ46" s="132"/>
      <c r="HA46" s="132"/>
      <c r="HB46" s="132"/>
      <c r="HC46" s="132"/>
      <c r="HD46" s="132"/>
      <c r="HE46" s="132"/>
      <c r="HF46" s="132"/>
      <c r="HG46" s="132"/>
      <c r="HH46" s="132"/>
      <c r="HI46" s="132"/>
      <c r="HJ46" s="132"/>
      <c r="HK46" s="132"/>
      <c r="HL46" s="132"/>
      <c r="HM46" s="132"/>
      <c r="HN46" s="132"/>
      <c r="HO46" s="132"/>
      <c r="HP46" s="132"/>
      <c r="HQ46" s="132"/>
      <c r="HR46" s="132"/>
      <c r="HS46" s="132"/>
      <c r="HT46" s="132"/>
      <c r="HU46" s="132"/>
      <c r="HV46" s="132"/>
      <c r="HW46" s="132"/>
      <c r="HX46" s="132"/>
      <c r="HY46" s="132"/>
      <c r="HZ46" s="132"/>
      <c r="IA46" s="132"/>
      <c r="IB46" s="132"/>
      <c r="IC46" s="132"/>
      <c r="ID46" s="132"/>
      <c r="IE46" s="132"/>
      <c r="IF46" s="132"/>
      <c r="IG46" s="132"/>
      <c r="IH46" s="132"/>
      <c r="II46" s="132"/>
      <c r="IJ46" s="132"/>
    </row>
    <row r="47" spans="1:244" s="204" customFormat="1" ht="23.25" customHeight="1" x14ac:dyDescent="0.25">
      <c r="A47" s="199"/>
      <c r="B47" s="199"/>
      <c r="C47" s="552" t="s">
        <v>120</v>
      </c>
      <c r="D47" s="553"/>
      <c r="E47" s="553"/>
      <c r="F47" s="553"/>
      <c r="G47" s="553"/>
      <c r="H47" s="553"/>
      <c r="I47" s="553"/>
      <c r="J47" s="553"/>
      <c r="K47" s="553"/>
      <c r="L47" s="553"/>
      <c r="M47" s="553"/>
      <c r="N47" s="553"/>
      <c r="O47" s="578"/>
      <c r="P47" s="579"/>
      <c r="Q47" s="200"/>
      <c r="R47" s="200"/>
      <c r="S47" s="203"/>
      <c r="T47" s="203"/>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530"/>
      <c r="AT47" s="530"/>
      <c r="AU47" s="530"/>
      <c r="AV47" s="530"/>
      <c r="AW47" s="530"/>
      <c r="AX47" s="530"/>
      <c r="AY47" s="530"/>
      <c r="AZ47" s="530"/>
      <c r="BA47" s="530"/>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c r="EO47" s="132"/>
      <c r="EP47" s="132"/>
      <c r="EQ47" s="132"/>
      <c r="ER47" s="132"/>
      <c r="ES47" s="132"/>
      <c r="ET47" s="132"/>
      <c r="EU47" s="132"/>
      <c r="EV47" s="132"/>
      <c r="EW47" s="132"/>
      <c r="EX47" s="132"/>
      <c r="EY47" s="132"/>
      <c r="EZ47" s="132"/>
      <c r="FA47" s="132"/>
      <c r="FB47" s="132"/>
      <c r="FC47" s="132"/>
      <c r="FD47" s="132"/>
      <c r="FE47" s="132"/>
      <c r="FF47" s="132"/>
      <c r="FG47" s="132"/>
      <c r="FH47" s="132"/>
      <c r="FI47" s="132"/>
      <c r="FJ47" s="132"/>
      <c r="FK47" s="132"/>
      <c r="FL47" s="132"/>
      <c r="FM47" s="132"/>
      <c r="FN47" s="132"/>
      <c r="FO47" s="132"/>
      <c r="FP47" s="132"/>
      <c r="FQ47" s="132"/>
      <c r="FR47" s="132"/>
      <c r="FS47" s="132"/>
      <c r="FT47" s="132"/>
      <c r="FU47" s="132"/>
      <c r="FV47" s="132"/>
      <c r="FW47" s="132"/>
      <c r="FX47" s="132"/>
      <c r="FY47" s="132"/>
      <c r="FZ47" s="132"/>
      <c r="GA47" s="132"/>
      <c r="GB47" s="132"/>
      <c r="GC47" s="132"/>
      <c r="GD47" s="132"/>
      <c r="GE47" s="132"/>
      <c r="GF47" s="132"/>
      <c r="GG47" s="132"/>
      <c r="GH47" s="132"/>
      <c r="GI47" s="132"/>
      <c r="GJ47" s="132"/>
      <c r="GK47" s="132"/>
      <c r="GL47" s="132"/>
      <c r="GM47" s="132"/>
      <c r="GN47" s="132"/>
      <c r="GO47" s="132"/>
      <c r="GP47" s="132"/>
      <c r="GQ47" s="132"/>
      <c r="GR47" s="132"/>
      <c r="GS47" s="132"/>
      <c r="GT47" s="132"/>
      <c r="GU47" s="132"/>
      <c r="GV47" s="132"/>
      <c r="GW47" s="132"/>
      <c r="GX47" s="132"/>
      <c r="GY47" s="132"/>
      <c r="GZ47" s="132"/>
      <c r="HA47" s="132"/>
      <c r="HB47" s="132"/>
      <c r="HC47" s="132"/>
      <c r="HD47" s="132"/>
      <c r="HE47" s="132"/>
      <c r="HF47" s="132"/>
      <c r="HG47" s="132"/>
      <c r="HH47" s="132"/>
      <c r="HI47" s="132"/>
      <c r="HJ47" s="132"/>
      <c r="HK47" s="132"/>
      <c r="HL47" s="132"/>
      <c r="HM47" s="132"/>
      <c r="HN47" s="132"/>
      <c r="HO47" s="132"/>
      <c r="HP47" s="132"/>
      <c r="HQ47" s="132"/>
      <c r="HR47" s="132"/>
      <c r="HS47" s="132"/>
      <c r="HT47" s="132"/>
      <c r="HU47" s="132"/>
      <c r="HV47" s="132"/>
      <c r="HW47" s="132"/>
      <c r="HX47" s="132"/>
      <c r="HY47" s="132"/>
      <c r="HZ47" s="132"/>
      <c r="IA47" s="132"/>
      <c r="IB47" s="132"/>
      <c r="IC47" s="132"/>
      <c r="ID47" s="132"/>
      <c r="IE47" s="132"/>
      <c r="IF47" s="132"/>
      <c r="IG47" s="132"/>
      <c r="IH47" s="132"/>
      <c r="II47" s="132"/>
      <c r="IJ47" s="132"/>
    </row>
    <row r="48" spans="1:244" s="204" customFormat="1" x14ac:dyDescent="0.25">
      <c r="A48" s="199"/>
      <c r="B48" s="199"/>
      <c r="C48" s="619" t="s">
        <v>121</v>
      </c>
      <c r="D48" s="620"/>
      <c r="E48" s="620"/>
      <c r="F48" s="620"/>
      <c r="G48" s="620"/>
      <c r="H48" s="620"/>
      <c r="I48" s="620"/>
      <c r="J48" s="620"/>
      <c r="K48" s="620"/>
      <c r="L48" s="620"/>
      <c r="M48" s="620"/>
      <c r="N48" s="620"/>
      <c r="O48" s="620"/>
      <c r="P48" s="620"/>
      <c r="Q48" s="200"/>
      <c r="R48" s="200"/>
      <c r="S48" s="203"/>
      <c r="T48" s="203"/>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530"/>
      <c r="AT48" s="530"/>
      <c r="AU48" s="530"/>
      <c r="AV48" s="530"/>
      <c r="AW48" s="530"/>
      <c r="AX48" s="530"/>
      <c r="AY48" s="530"/>
      <c r="AZ48" s="530"/>
      <c r="BA48" s="530"/>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132"/>
      <c r="DX48" s="132"/>
      <c r="DY48" s="132"/>
      <c r="DZ48" s="132"/>
      <c r="EA48" s="132"/>
      <c r="EB48" s="132"/>
      <c r="EC48" s="132"/>
      <c r="ED48" s="132"/>
      <c r="EE48" s="132"/>
      <c r="EF48" s="132"/>
      <c r="EG48" s="132"/>
      <c r="EH48" s="132"/>
      <c r="EI48" s="132"/>
      <c r="EJ48" s="132"/>
      <c r="EK48" s="132"/>
      <c r="EL48" s="132"/>
      <c r="EM48" s="132"/>
      <c r="EN48" s="132"/>
      <c r="EO48" s="132"/>
      <c r="EP48" s="132"/>
      <c r="EQ48" s="132"/>
      <c r="ER48" s="132"/>
      <c r="ES48" s="132"/>
      <c r="ET48" s="132"/>
      <c r="EU48" s="132"/>
      <c r="EV48" s="132"/>
      <c r="EW48" s="132"/>
      <c r="EX48" s="132"/>
      <c r="EY48" s="132"/>
      <c r="EZ48" s="132"/>
      <c r="FA48" s="132"/>
      <c r="FB48" s="132"/>
      <c r="FC48" s="132"/>
      <c r="FD48" s="132"/>
      <c r="FE48" s="132"/>
      <c r="FF48" s="132"/>
      <c r="FG48" s="132"/>
      <c r="FH48" s="132"/>
      <c r="FI48" s="132"/>
      <c r="FJ48" s="132"/>
      <c r="FK48" s="132"/>
      <c r="FL48" s="132"/>
      <c r="FM48" s="132"/>
      <c r="FN48" s="132"/>
      <c r="FO48" s="132"/>
      <c r="FP48" s="132"/>
      <c r="FQ48" s="132"/>
      <c r="FR48" s="132"/>
      <c r="FS48" s="132"/>
      <c r="FT48" s="132"/>
      <c r="FU48" s="132"/>
      <c r="FV48" s="132"/>
      <c r="FW48" s="132"/>
      <c r="FX48" s="132"/>
      <c r="FY48" s="132"/>
      <c r="FZ48" s="132"/>
      <c r="GA48" s="132"/>
      <c r="GB48" s="132"/>
      <c r="GC48" s="132"/>
      <c r="GD48" s="132"/>
      <c r="GE48" s="132"/>
      <c r="GF48" s="132"/>
      <c r="GG48" s="132"/>
      <c r="GH48" s="132"/>
      <c r="GI48" s="132"/>
      <c r="GJ48" s="132"/>
      <c r="GK48" s="132"/>
      <c r="GL48" s="132"/>
      <c r="GM48" s="132"/>
      <c r="GN48" s="132"/>
      <c r="GO48" s="132"/>
      <c r="GP48" s="132"/>
      <c r="GQ48" s="132"/>
      <c r="GR48" s="132"/>
      <c r="GS48" s="132"/>
      <c r="GT48" s="132"/>
      <c r="GU48" s="132"/>
      <c r="GV48" s="132"/>
      <c r="GW48" s="132"/>
      <c r="GX48" s="132"/>
      <c r="GY48" s="132"/>
      <c r="GZ48" s="132"/>
      <c r="HA48" s="132"/>
      <c r="HB48" s="132"/>
      <c r="HC48" s="132"/>
      <c r="HD48" s="132"/>
      <c r="HE48" s="132"/>
      <c r="HF48" s="132"/>
      <c r="HG48" s="132"/>
      <c r="HH48" s="132"/>
      <c r="HI48" s="132"/>
      <c r="HJ48" s="132"/>
      <c r="HK48" s="132"/>
      <c r="HL48" s="132"/>
      <c r="HM48" s="132"/>
      <c r="HN48" s="132"/>
      <c r="HO48" s="132"/>
      <c r="HP48" s="132"/>
      <c r="HQ48" s="132"/>
      <c r="HR48" s="132"/>
      <c r="HS48" s="132"/>
      <c r="HT48" s="132"/>
      <c r="HU48" s="132"/>
      <c r="HV48" s="132"/>
      <c r="HW48" s="132"/>
      <c r="HX48" s="132"/>
      <c r="HY48" s="132"/>
      <c r="HZ48" s="132"/>
      <c r="IA48" s="132"/>
      <c r="IB48" s="132"/>
      <c r="IC48" s="132"/>
      <c r="ID48" s="132"/>
      <c r="IE48" s="132"/>
      <c r="IF48" s="132"/>
      <c r="IG48" s="132"/>
      <c r="IH48" s="132"/>
      <c r="II48" s="132"/>
      <c r="IJ48" s="132"/>
    </row>
    <row r="49" spans="1:244" s="204" customFormat="1" x14ac:dyDescent="0.25">
      <c r="A49" s="199"/>
      <c r="B49" s="199"/>
      <c r="C49" s="621" t="s">
        <v>122</v>
      </c>
      <c r="D49" s="621"/>
      <c r="E49" s="621"/>
      <c r="F49" s="621" t="s">
        <v>123</v>
      </c>
      <c r="G49" s="621"/>
      <c r="H49" s="622"/>
      <c r="I49" s="622"/>
      <c r="J49" s="621"/>
      <c r="K49" s="621" t="s">
        <v>124</v>
      </c>
      <c r="L49" s="621"/>
      <c r="M49" s="621"/>
      <c r="N49" s="621" t="s">
        <v>125</v>
      </c>
      <c r="O49" s="621"/>
      <c r="P49" s="621"/>
      <c r="Q49" s="200"/>
      <c r="R49" s="200"/>
      <c r="S49" s="203"/>
      <c r="T49" s="203"/>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530"/>
      <c r="AT49" s="530"/>
      <c r="AU49" s="530"/>
      <c r="AV49" s="530"/>
      <c r="AW49" s="530"/>
      <c r="AX49" s="530"/>
      <c r="AY49" s="530"/>
      <c r="AZ49" s="530"/>
      <c r="BA49" s="530"/>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c r="EO49" s="132"/>
      <c r="EP49" s="132"/>
      <c r="EQ49" s="132"/>
      <c r="ER49" s="132"/>
      <c r="ES49" s="132"/>
      <c r="ET49" s="132"/>
      <c r="EU49" s="132"/>
      <c r="EV49" s="132"/>
      <c r="EW49" s="132"/>
      <c r="EX49" s="132"/>
      <c r="EY49" s="132"/>
      <c r="EZ49" s="132"/>
      <c r="FA49" s="132"/>
      <c r="FB49" s="132"/>
      <c r="FC49" s="132"/>
      <c r="FD49" s="132"/>
      <c r="FE49" s="132"/>
      <c r="FF49" s="132"/>
      <c r="FG49" s="132"/>
      <c r="FH49" s="132"/>
      <c r="FI49" s="132"/>
      <c r="FJ49" s="132"/>
      <c r="FK49" s="132"/>
      <c r="FL49" s="132"/>
      <c r="FM49" s="132"/>
      <c r="FN49" s="132"/>
      <c r="FO49" s="132"/>
      <c r="FP49" s="132"/>
      <c r="FQ49" s="132"/>
      <c r="FR49" s="132"/>
      <c r="FS49" s="132"/>
      <c r="FT49" s="132"/>
      <c r="FU49" s="132"/>
      <c r="FV49" s="132"/>
      <c r="FW49" s="132"/>
      <c r="FX49" s="132"/>
      <c r="FY49" s="132"/>
      <c r="FZ49" s="132"/>
      <c r="GA49" s="132"/>
      <c r="GB49" s="132"/>
      <c r="GC49" s="132"/>
      <c r="GD49" s="132"/>
      <c r="GE49" s="132"/>
      <c r="GF49" s="132"/>
      <c r="GG49" s="132"/>
      <c r="GH49" s="132"/>
      <c r="GI49" s="132"/>
      <c r="GJ49" s="132"/>
      <c r="GK49" s="132"/>
      <c r="GL49" s="132"/>
      <c r="GM49" s="132"/>
      <c r="GN49" s="132"/>
      <c r="GO49" s="132"/>
      <c r="GP49" s="132"/>
      <c r="GQ49" s="132"/>
      <c r="GR49" s="132"/>
      <c r="GS49" s="132"/>
      <c r="GT49" s="132"/>
      <c r="GU49" s="132"/>
      <c r="GV49" s="132"/>
      <c r="GW49" s="132"/>
      <c r="GX49" s="132"/>
      <c r="GY49" s="132"/>
      <c r="GZ49" s="132"/>
      <c r="HA49" s="132"/>
      <c r="HB49" s="132"/>
      <c r="HC49" s="132"/>
      <c r="HD49" s="132"/>
      <c r="HE49" s="132"/>
      <c r="HF49" s="132"/>
      <c r="HG49" s="132"/>
      <c r="HH49" s="132"/>
      <c r="HI49" s="132"/>
      <c r="HJ49" s="132"/>
      <c r="HK49" s="132"/>
      <c r="HL49" s="132"/>
      <c r="HM49" s="132"/>
      <c r="HN49" s="132"/>
      <c r="HO49" s="132"/>
      <c r="HP49" s="132"/>
      <c r="HQ49" s="132"/>
      <c r="HR49" s="132"/>
      <c r="HS49" s="132"/>
      <c r="HT49" s="132"/>
      <c r="HU49" s="132"/>
      <c r="HV49" s="132"/>
      <c r="HW49" s="132"/>
      <c r="HX49" s="132"/>
      <c r="HY49" s="132"/>
      <c r="HZ49" s="132"/>
      <c r="IA49" s="132"/>
      <c r="IB49" s="132"/>
      <c r="IC49" s="132"/>
      <c r="ID49" s="132"/>
      <c r="IE49" s="132"/>
      <c r="IF49" s="132"/>
      <c r="IG49" s="132"/>
      <c r="IH49" s="132"/>
      <c r="II49" s="132"/>
      <c r="IJ49" s="132"/>
    </row>
    <row r="50" spans="1:244" s="204" customFormat="1" x14ac:dyDescent="0.25">
      <c r="A50" s="199"/>
      <c r="B50" s="199"/>
      <c r="C50" s="562"/>
      <c r="D50" s="562"/>
      <c r="E50" s="562"/>
      <c r="F50" s="562"/>
      <c r="G50" s="562"/>
      <c r="H50" s="563"/>
      <c r="I50" s="563"/>
      <c r="J50" s="562"/>
      <c r="K50" s="562"/>
      <c r="L50" s="562"/>
      <c r="M50" s="562"/>
      <c r="N50" s="564"/>
      <c r="O50" s="564"/>
      <c r="P50" s="564"/>
      <c r="Q50" s="200"/>
      <c r="R50" s="200"/>
      <c r="S50" s="203"/>
      <c r="T50" s="203"/>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530"/>
      <c r="AT50" s="530"/>
      <c r="AU50" s="530"/>
      <c r="AV50" s="530"/>
      <c r="AW50" s="530"/>
      <c r="AX50" s="530"/>
      <c r="AY50" s="530"/>
      <c r="AZ50" s="530"/>
      <c r="BA50" s="530"/>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32"/>
      <c r="DI50" s="132"/>
      <c r="DJ50" s="132"/>
      <c r="DK50" s="132"/>
      <c r="DL50" s="132"/>
      <c r="DM50" s="132"/>
      <c r="DN50" s="132"/>
      <c r="DO50" s="132"/>
      <c r="DP50" s="132"/>
      <c r="DQ50" s="132"/>
      <c r="DR50" s="132"/>
      <c r="DS50" s="132"/>
      <c r="DT50" s="132"/>
      <c r="DU50" s="132"/>
      <c r="DV50" s="132"/>
      <c r="DW50" s="132"/>
      <c r="DX50" s="132"/>
      <c r="DY50" s="132"/>
      <c r="DZ50" s="132"/>
      <c r="EA50" s="132"/>
      <c r="EB50" s="132"/>
      <c r="EC50" s="132"/>
      <c r="ED50" s="132"/>
      <c r="EE50" s="132"/>
      <c r="EF50" s="132"/>
      <c r="EG50" s="132"/>
      <c r="EH50" s="132"/>
      <c r="EI50" s="132"/>
      <c r="EJ50" s="132"/>
      <c r="EK50" s="132"/>
      <c r="EL50" s="132"/>
      <c r="EM50" s="132"/>
      <c r="EN50" s="132"/>
      <c r="EO50" s="132"/>
      <c r="EP50" s="132"/>
      <c r="EQ50" s="132"/>
      <c r="ER50" s="132"/>
      <c r="ES50" s="132"/>
      <c r="ET50" s="132"/>
      <c r="EU50" s="132"/>
      <c r="EV50" s="132"/>
      <c r="EW50" s="132"/>
      <c r="EX50" s="132"/>
      <c r="EY50" s="132"/>
      <c r="EZ50" s="132"/>
      <c r="FA50" s="132"/>
      <c r="FB50" s="132"/>
      <c r="FC50" s="132"/>
      <c r="FD50" s="132"/>
      <c r="FE50" s="132"/>
      <c r="FF50" s="132"/>
      <c r="FG50" s="132"/>
      <c r="FH50" s="132"/>
      <c r="FI50" s="132"/>
      <c r="FJ50" s="132"/>
      <c r="FK50" s="132"/>
      <c r="FL50" s="132"/>
      <c r="FM50" s="132"/>
      <c r="FN50" s="132"/>
      <c r="FO50" s="132"/>
      <c r="FP50" s="132"/>
      <c r="FQ50" s="132"/>
      <c r="FR50" s="132"/>
      <c r="FS50" s="132"/>
      <c r="FT50" s="132"/>
      <c r="FU50" s="132"/>
      <c r="FV50" s="132"/>
      <c r="FW50" s="132"/>
      <c r="FX50" s="132"/>
      <c r="FY50" s="132"/>
      <c r="FZ50" s="132"/>
      <c r="GA50" s="132"/>
      <c r="GB50" s="132"/>
      <c r="GC50" s="132"/>
      <c r="GD50" s="132"/>
      <c r="GE50" s="132"/>
      <c r="GF50" s="132"/>
      <c r="GG50" s="132"/>
      <c r="GH50" s="132"/>
      <c r="GI50" s="132"/>
      <c r="GJ50" s="132"/>
      <c r="GK50" s="132"/>
      <c r="GL50" s="132"/>
      <c r="GM50" s="132"/>
      <c r="GN50" s="132"/>
      <c r="GO50" s="132"/>
      <c r="GP50" s="132"/>
      <c r="GQ50" s="132"/>
      <c r="GR50" s="132"/>
      <c r="GS50" s="132"/>
      <c r="GT50" s="132"/>
      <c r="GU50" s="132"/>
      <c r="GV50" s="132"/>
      <c r="GW50" s="132"/>
      <c r="GX50" s="132"/>
      <c r="GY50" s="132"/>
      <c r="GZ50" s="132"/>
      <c r="HA50" s="132"/>
      <c r="HB50" s="132"/>
      <c r="HC50" s="132"/>
      <c r="HD50" s="132"/>
      <c r="HE50" s="132"/>
      <c r="HF50" s="132"/>
      <c r="HG50" s="132"/>
      <c r="HH50" s="132"/>
      <c r="HI50" s="132"/>
      <c r="HJ50" s="132"/>
      <c r="HK50" s="132"/>
      <c r="HL50" s="132"/>
      <c r="HM50" s="132"/>
      <c r="HN50" s="132"/>
      <c r="HO50" s="132"/>
      <c r="HP50" s="132"/>
      <c r="HQ50" s="132"/>
      <c r="HR50" s="132"/>
      <c r="HS50" s="132"/>
      <c r="HT50" s="132"/>
      <c r="HU50" s="132"/>
      <c r="HV50" s="132"/>
      <c r="HW50" s="132"/>
      <c r="HX50" s="132"/>
      <c r="HY50" s="132"/>
      <c r="HZ50" s="132"/>
      <c r="IA50" s="132"/>
      <c r="IB50" s="132"/>
      <c r="IC50" s="132"/>
      <c r="ID50" s="132"/>
      <c r="IE50" s="132"/>
      <c r="IF50" s="132"/>
      <c r="IG50" s="132"/>
      <c r="IH50" s="132"/>
      <c r="II50" s="132"/>
      <c r="IJ50" s="132"/>
    </row>
    <row r="51" spans="1:244" s="204" customFormat="1" x14ac:dyDescent="0.25">
      <c r="A51" s="199"/>
      <c r="B51" s="199"/>
      <c r="C51" s="562"/>
      <c r="D51" s="562"/>
      <c r="E51" s="562"/>
      <c r="F51" s="562"/>
      <c r="G51" s="562"/>
      <c r="H51" s="563"/>
      <c r="I51" s="563"/>
      <c r="J51" s="562"/>
      <c r="K51" s="562"/>
      <c r="L51" s="562"/>
      <c r="M51" s="562"/>
      <c r="N51" s="564"/>
      <c r="O51" s="564"/>
      <c r="P51" s="564"/>
      <c r="Q51" s="200"/>
      <c r="R51" s="200"/>
      <c r="S51" s="203"/>
      <c r="T51" s="203"/>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530"/>
      <c r="AT51" s="530"/>
      <c r="AU51" s="530"/>
      <c r="AV51" s="530"/>
      <c r="AW51" s="530"/>
      <c r="AX51" s="530"/>
      <c r="AY51" s="530"/>
      <c r="AZ51" s="530"/>
      <c r="BA51" s="530"/>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c r="EO51" s="132"/>
      <c r="EP51" s="132"/>
      <c r="EQ51" s="132"/>
      <c r="ER51" s="132"/>
      <c r="ES51" s="132"/>
      <c r="ET51" s="132"/>
      <c r="EU51" s="132"/>
      <c r="EV51" s="132"/>
      <c r="EW51" s="132"/>
      <c r="EX51" s="132"/>
      <c r="EY51" s="132"/>
      <c r="EZ51" s="132"/>
      <c r="FA51" s="132"/>
      <c r="FB51" s="132"/>
      <c r="FC51" s="132"/>
      <c r="FD51" s="132"/>
      <c r="FE51" s="132"/>
      <c r="FF51" s="132"/>
      <c r="FG51" s="132"/>
      <c r="FH51" s="132"/>
      <c r="FI51" s="132"/>
      <c r="FJ51" s="132"/>
      <c r="FK51" s="132"/>
      <c r="FL51" s="132"/>
      <c r="FM51" s="132"/>
      <c r="FN51" s="132"/>
      <c r="FO51" s="132"/>
      <c r="FP51" s="132"/>
      <c r="FQ51" s="132"/>
      <c r="FR51" s="132"/>
      <c r="FS51" s="132"/>
      <c r="FT51" s="132"/>
      <c r="FU51" s="132"/>
      <c r="FV51" s="132"/>
      <c r="FW51" s="132"/>
      <c r="FX51" s="132"/>
      <c r="FY51" s="132"/>
      <c r="FZ51" s="132"/>
      <c r="GA51" s="132"/>
      <c r="GB51" s="132"/>
      <c r="GC51" s="132"/>
      <c r="GD51" s="132"/>
      <c r="GE51" s="132"/>
      <c r="GF51" s="132"/>
      <c r="GG51" s="132"/>
      <c r="GH51" s="132"/>
      <c r="GI51" s="132"/>
      <c r="GJ51" s="132"/>
      <c r="GK51" s="132"/>
      <c r="GL51" s="132"/>
      <c r="GM51" s="132"/>
      <c r="GN51" s="132"/>
      <c r="GO51" s="132"/>
      <c r="GP51" s="132"/>
      <c r="GQ51" s="132"/>
      <c r="GR51" s="132"/>
      <c r="GS51" s="132"/>
      <c r="GT51" s="132"/>
      <c r="GU51" s="132"/>
      <c r="GV51" s="132"/>
      <c r="GW51" s="132"/>
      <c r="GX51" s="132"/>
      <c r="GY51" s="132"/>
      <c r="GZ51" s="132"/>
      <c r="HA51" s="132"/>
      <c r="HB51" s="132"/>
      <c r="HC51" s="132"/>
      <c r="HD51" s="132"/>
      <c r="HE51" s="132"/>
      <c r="HF51" s="132"/>
      <c r="HG51" s="132"/>
      <c r="HH51" s="132"/>
      <c r="HI51" s="132"/>
      <c r="HJ51" s="132"/>
      <c r="HK51" s="132"/>
      <c r="HL51" s="132"/>
      <c r="HM51" s="132"/>
      <c r="HN51" s="132"/>
      <c r="HO51" s="132"/>
      <c r="HP51" s="132"/>
      <c r="HQ51" s="132"/>
      <c r="HR51" s="132"/>
      <c r="HS51" s="132"/>
      <c r="HT51" s="132"/>
      <c r="HU51" s="132"/>
      <c r="HV51" s="132"/>
      <c r="HW51" s="132"/>
      <c r="HX51" s="132"/>
      <c r="HY51" s="132"/>
      <c r="HZ51" s="132"/>
      <c r="IA51" s="132"/>
      <c r="IB51" s="132"/>
      <c r="IC51" s="132"/>
      <c r="ID51" s="132"/>
      <c r="IE51" s="132"/>
      <c r="IF51" s="132"/>
      <c r="IG51" s="132"/>
      <c r="IH51" s="132"/>
      <c r="II51" s="132"/>
      <c r="IJ51" s="132"/>
    </row>
    <row r="52" spans="1:244" s="204" customFormat="1" x14ac:dyDescent="0.25">
      <c r="A52" s="199"/>
      <c r="B52" s="199"/>
      <c r="C52" s="562"/>
      <c r="D52" s="562"/>
      <c r="E52" s="562"/>
      <c r="F52" s="562"/>
      <c r="G52" s="562"/>
      <c r="H52" s="563"/>
      <c r="I52" s="563"/>
      <c r="J52" s="562"/>
      <c r="K52" s="562"/>
      <c r="L52" s="562"/>
      <c r="M52" s="562"/>
      <c r="N52" s="564"/>
      <c r="O52" s="564"/>
      <c r="P52" s="564"/>
      <c r="Q52" s="200"/>
      <c r="R52" s="200"/>
      <c r="S52" s="203"/>
      <c r="T52" s="203"/>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530"/>
      <c r="AT52" s="530"/>
      <c r="AU52" s="530"/>
      <c r="AV52" s="530"/>
      <c r="AW52" s="530"/>
      <c r="AX52" s="530"/>
      <c r="AY52" s="530"/>
      <c r="AZ52" s="530"/>
      <c r="BA52" s="530"/>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2"/>
      <c r="EP52" s="132"/>
      <c r="EQ52" s="132"/>
      <c r="ER52" s="132"/>
      <c r="ES52" s="132"/>
      <c r="ET52" s="132"/>
      <c r="EU52" s="132"/>
      <c r="EV52" s="132"/>
      <c r="EW52" s="132"/>
      <c r="EX52" s="132"/>
      <c r="EY52" s="132"/>
      <c r="EZ52" s="132"/>
      <c r="FA52" s="132"/>
      <c r="FB52" s="132"/>
      <c r="FC52" s="132"/>
      <c r="FD52" s="132"/>
      <c r="FE52" s="132"/>
      <c r="FF52" s="132"/>
      <c r="FG52" s="132"/>
      <c r="FH52" s="132"/>
      <c r="FI52" s="132"/>
      <c r="FJ52" s="132"/>
      <c r="FK52" s="132"/>
      <c r="FL52" s="132"/>
      <c r="FM52" s="132"/>
      <c r="FN52" s="132"/>
      <c r="FO52" s="132"/>
      <c r="FP52" s="132"/>
      <c r="FQ52" s="132"/>
      <c r="FR52" s="132"/>
      <c r="FS52" s="132"/>
      <c r="FT52" s="132"/>
      <c r="FU52" s="132"/>
      <c r="FV52" s="132"/>
      <c r="FW52" s="132"/>
      <c r="FX52" s="132"/>
      <c r="FY52" s="132"/>
      <c r="FZ52" s="132"/>
      <c r="GA52" s="132"/>
      <c r="GB52" s="132"/>
      <c r="GC52" s="132"/>
      <c r="GD52" s="132"/>
      <c r="GE52" s="132"/>
      <c r="GF52" s="132"/>
      <c r="GG52" s="132"/>
      <c r="GH52" s="132"/>
      <c r="GI52" s="132"/>
      <c r="GJ52" s="132"/>
      <c r="GK52" s="132"/>
      <c r="GL52" s="132"/>
      <c r="GM52" s="132"/>
      <c r="GN52" s="132"/>
      <c r="GO52" s="132"/>
      <c r="GP52" s="132"/>
      <c r="GQ52" s="132"/>
      <c r="GR52" s="132"/>
      <c r="GS52" s="132"/>
      <c r="GT52" s="132"/>
      <c r="GU52" s="132"/>
      <c r="GV52" s="132"/>
      <c r="GW52" s="132"/>
      <c r="GX52" s="132"/>
      <c r="GY52" s="132"/>
      <c r="GZ52" s="132"/>
      <c r="HA52" s="132"/>
      <c r="HB52" s="132"/>
      <c r="HC52" s="132"/>
      <c r="HD52" s="132"/>
      <c r="HE52" s="132"/>
      <c r="HF52" s="132"/>
      <c r="HG52" s="132"/>
      <c r="HH52" s="132"/>
      <c r="HI52" s="132"/>
      <c r="HJ52" s="132"/>
      <c r="HK52" s="132"/>
      <c r="HL52" s="132"/>
      <c r="HM52" s="132"/>
      <c r="HN52" s="132"/>
      <c r="HO52" s="132"/>
      <c r="HP52" s="132"/>
      <c r="HQ52" s="132"/>
      <c r="HR52" s="132"/>
      <c r="HS52" s="132"/>
      <c r="HT52" s="132"/>
      <c r="HU52" s="132"/>
      <c r="HV52" s="132"/>
      <c r="HW52" s="132"/>
      <c r="HX52" s="132"/>
      <c r="HY52" s="132"/>
      <c r="HZ52" s="132"/>
      <c r="IA52" s="132"/>
      <c r="IB52" s="132"/>
      <c r="IC52" s="132"/>
      <c r="ID52" s="132"/>
      <c r="IE52" s="132"/>
      <c r="IF52" s="132"/>
      <c r="IG52" s="132"/>
      <c r="IH52" s="132"/>
      <c r="II52" s="132"/>
      <c r="IJ52" s="132"/>
    </row>
    <row r="53" spans="1:244" s="204" customFormat="1" x14ac:dyDescent="0.25">
      <c r="A53" s="199"/>
      <c r="B53" s="199"/>
      <c r="C53" s="562"/>
      <c r="D53" s="562"/>
      <c r="E53" s="562"/>
      <c r="F53" s="562"/>
      <c r="G53" s="562"/>
      <c r="H53" s="563"/>
      <c r="I53" s="563"/>
      <c r="J53" s="562"/>
      <c r="K53" s="562"/>
      <c r="L53" s="562"/>
      <c r="M53" s="562"/>
      <c r="N53" s="564"/>
      <c r="O53" s="564"/>
      <c r="P53" s="564"/>
      <c r="Q53" s="200"/>
      <c r="R53" s="200"/>
      <c r="S53" s="203"/>
      <c r="T53" s="203"/>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530"/>
      <c r="AT53" s="530"/>
      <c r="AU53" s="530"/>
      <c r="AV53" s="530"/>
      <c r="AW53" s="530"/>
      <c r="AX53" s="530"/>
      <c r="AY53" s="530"/>
      <c r="AZ53" s="530"/>
      <c r="BA53" s="530"/>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2"/>
      <c r="DJ53" s="132"/>
      <c r="DK53" s="132"/>
      <c r="DL53" s="132"/>
      <c r="DM53" s="132"/>
      <c r="DN53" s="132"/>
      <c r="DO53" s="132"/>
      <c r="DP53" s="132"/>
      <c r="DQ53" s="132"/>
      <c r="DR53" s="132"/>
      <c r="DS53" s="132"/>
      <c r="DT53" s="132"/>
      <c r="DU53" s="132"/>
      <c r="DV53" s="132"/>
      <c r="DW53" s="132"/>
      <c r="DX53" s="132"/>
      <c r="DY53" s="132"/>
      <c r="DZ53" s="132"/>
      <c r="EA53" s="132"/>
      <c r="EB53" s="132"/>
      <c r="EC53" s="132"/>
      <c r="ED53" s="132"/>
      <c r="EE53" s="132"/>
      <c r="EF53" s="132"/>
      <c r="EG53" s="132"/>
      <c r="EH53" s="132"/>
      <c r="EI53" s="132"/>
      <c r="EJ53" s="132"/>
      <c r="EK53" s="132"/>
      <c r="EL53" s="132"/>
      <c r="EM53" s="132"/>
      <c r="EN53" s="132"/>
      <c r="EO53" s="132"/>
      <c r="EP53" s="132"/>
      <c r="EQ53" s="132"/>
      <c r="ER53" s="132"/>
      <c r="ES53" s="132"/>
      <c r="ET53" s="132"/>
      <c r="EU53" s="132"/>
      <c r="EV53" s="132"/>
      <c r="EW53" s="132"/>
      <c r="EX53" s="132"/>
      <c r="EY53" s="132"/>
      <c r="EZ53" s="132"/>
      <c r="FA53" s="132"/>
      <c r="FB53" s="132"/>
      <c r="FC53" s="132"/>
      <c r="FD53" s="132"/>
      <c r="FE53" s="132"/>
      <c r="FF53" s="132"/>
      <c r="FG53" s="132"/>
      <c r="FH53" s="132"/>
      <c r="FI53" s="132"/>
      <c r="FJ53" s="132"/>
      <c r="FK53" s="132"/>
      <c r="FL53" s="132"/>
      <c r="FM53" s="132"/>
      <c r="FN53" s="132"/>
      <c r="FO53" s="132"/>
      <c r="FP53" s="132"/>
      <c r="FQ53" s="132"/>
      <c r="FR53" s="132"/>
      <c r="FS53" s="132"/>
      <c r="FT53" s="132"/>
      <c r="FU53" s="132"/>
      <c r="FV53" s="132"/>
      <c r="FW53" s="132"/>
      <c r="FX53" s="132"/>
      <c r="FY53" s="132"/>
      <c r="FZ53" s="132"/>
      <c r="GA53" s="132"/>
      <c r="GB53" s="132"/>
      <c r="GC53" s="132"/>
      <c r="GD53" s="132"/>
      <c r="GE53" s="132"/>
      <c r="GF53" s="132"/>
      <c r="GG53" s="132"/>
      <c r="GH53" s="132"/>
      <c r="GI53" s="132"/>
      <c r="GJ53" s="132"/>
      <c r="GK53" s="132"/>
      <c r="GL53" s="132"/>
      <c r="GM53" s="132"/>
      <c r="GN53" s="132"/>
      <c r="GO53" s="132"/>
      <c r="GP53" s="132"/>
      <c r="GQ53" s="132"/>
      <c r="GR53" s="132"/>
      <c r="GS53" s="132"/>
      <c r="GT53" s="132"/>
      <c r="GU53" s="132"/>
      <c r="GV53" s="132"/>
      <c r="GW53" s="132"/>
      <c r="GX53" s="132"/>
      <c r="GY53" s="132"/>
      <c r="GZ53" s="132"/>
      <c r="HA53" s="132"/>
      <c r="HB53" s="132"/>
      <c r="HC53" s="132"/>
      <c r="HD53" s="132"/>
      <c r="HE53" s="132"/>
      <c r="HF53" s="132"/>
      <c r="HG53" s="132"/>
      <c r="HH53" s="132"/>
      <c r="HI53" s="132"/>
      <c r="HJ53" s="132"/>
      <c r="HK53" s="132"/>
      <c r="HL53" s="132"/>
      <c r="HM53" s="132"/>
      <c r="HN53" s="132"/>
      <c r="HO53" s="132"/>
      <c r="HP53" s="132"/>
      <c r="HQ53" s="132"/>
      <c r="HR53" s="132"/>
      <c r="HS53" s="132"/>
      <c r="HT53" s="132"/>
      <c r="HU53" s="132"/>
      <c r="HV53" s="132"/>
      <c r="HW53" s="132"/>
      <c r="HX53" s="132"/>
      <c r="HY53" s="132"/>
      <c r="HZ53" s="132"/>
      <c r="IA53" s="132"/>
      <c r="IB53" s="132"/>
      <c r="IC53" s="132"/>
      <c r="ID53" s="132"/>
      <c r="IE53" s="132"/>
      <c r="IF53" s="132"/>
      <c r="IG53" s="132"/>
      <c r="IH53" s="132"/>
      <c r="II53" s="132"/>
      <c r="IJ53" s="132"/>
    </row>
    <row r="54" spans="1:244" s="204" customFormat="1" x14ac:dyDescent="0.25">
      <c r="A54" s="199"/>
      <c r="B54" s="199"/>
      <c r="C54" s="213"/>
      <c r="D54" s="213"/>
      <c r="E54" s="213"/>
      <c r="F54" s="227"/>
      <c r="G54" s="227"/>
      <c r="H54" s="227"/>
      <c r="I54" s="227"/>
      <c r="J54" s="227"/>
      <c r="K54" s="213"/>
      <c r="L54" s="213"/>
      <c r="M54" s="213"/>
      <c r="N54" s="227"/>
      <c r="O54" s="227"/>
      <c r="P54" s="227"/>
      <c r="Q54" s="200"/>
      <c r="R54" s="200"/>
      <c r="S54" s="203"/>
      <c r="T54" s="203"/>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530"/>
      <c r="AT54" s="530"/>
      <c r="AU54" s="530"/>
      <c r="AV54" s="530"/>
      <c r="AW54" s="530"/>
      <c r="AX54" s="530"/>
      <c r="AY54" s="530"/>
      <c r="AZ54" s="530"/>
      <c r="BA54" s="530"/>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c r="EO54" s="132"/>
      <c r="EP54" s="132"/>
      <c r="EQ54" s="132"/>
      <c r="ER54" s="132"/>
      <c r="ES54" s="132"/>
      <c r="ET54" s="132"/>
      <c r="EU54" s="132"/>
      <c r="EV54" s="132"/>
      <c r="EW54" s="132"/>
      <c r="EX54" s="132"/>
      <c r="EY54" s="132"/>
      <c r="EZ54" s="132"/>
      <c r="FA54" s="132"/>
      <c r="FB54" s="132"/>
      <c r="FC54" s="132"/>
      <c r="FD54" s="132"/>
      <c r="FE54" s="132"/>
      <c r="FF54" s="132"/>
      <c r="FG54" s="132"/>
      <c r="FH54" s="132"/>
      <c r="FI54" s="132"/>
      <c r="FJ54" s="132"/>
      <c r="FK54" s="132"/>
      <c r="FL54" s="132"/>
      <c r="FM54" s="132"/>
      <c r="FN54" s="132"/>
      <c r="FO54" s="132"/>
      <c r="FP54" s="132"/>
      <c r="FQ54" s="132"/>
      <c r="FR54" s="132"/>
      <c r="FS54" s="132"/>
      <c r="FT54" s="132"/>
      <c r="FU54" s="132"/>
      <c r="FV54" s="132"/>
      <c r="FW54" s="132"/>
      <c r="FX54" s="132"/>
      <c r="FY54" s="132"/>
      <c r="FZ54" s="132"/>
      <c r="GA54" s="132"/>
      <c r="GB54" s="132"/>
      <c r="GC54" s="132"/>
      <c r="GD54" s="132"/>
      <c r="GE54" s="132"/>
      <c r="GF54" s="132"/>
      <c r="GG54" s="132"/>
      <c r="GH54" s="132"/>
      <c r="GI54" s="132"/>
      <c r="GJ54" s="132"/>
      <c r="GK54" s="132"/>
      <c r="GL54" s="132"/>
      <c r="GM54" s="132"/>
      <c r="GN54" s="132"/>
      <c r="GO54" s="132"/>
      <c r="GP54" s="132"/>
      <c r="GQ54" s="132"/>
      <c r="GR54" s="132"/>
      <c r="GS54" s="132"/>
      <c r="GT54" s="132"/>
      <c r="GU54" s="132"/>
      <c r="GV54" s="132"/>
      <c r="GW54" s="132"/>
      <c r="GX54" s="132"/>
      <c r="GY54" s="132"/>
      <c r="GZ54" s="132"/>
      <c r="HA54" s="132"/>
      <c r="HB54" s="132"/>
      <c r="HC54" s="132"/>
      <c r="HD54" s="132"/>
      <c r="HE54" s="132"/>
      <c r="HF54" s="132"/>
      <c r="HG54" s="132"/>
      <c r="HH54" s="132"/>
      <c r="HI54" s="132"/>
      <c r="HJ54" s="132"/>
      <c r="HK54" s="132"/>
      <c r="HL54" s="132"/>
      <c r="HM54" s="132"/>
      <c r="HN54" s="132"/>
      <c r="HO54" s="132"/>
      <c r="HP54" s="132"/>
      <c r="HQ54" s="132"/>
      <c r="HR54" s="132"/>
      <c r="HS54" s="132"/>
      <c r="HT54" s="132"/>
      <c r="HU54" s="132"/>
      <c r="HV54" s="132"/>
      <c r="HW54" s="132"/>
      <c r="HX54" s="132"/>
      <c r="HY54" s="132"/>
      <c r="HZ54" s="132"/>
      <c r="IA54" s="132"/>
      <c r="IB54" s="132"/>
      <c r="IC54" s="132"/>
      <c r="ID54" s="132"/>
      <c r="IE54" s="132"/>
      <c r="IF54" s="132"/>
      <c r="IG54" s="132"/>
      <c r="IH54" s="132"/>
      <c r="II54" s="132"/>
      <c r="IJ54" s="132"/>
    </row>
    <row r="55" spans="1:244" s="207" customFormat="1" ht="5.0999999999999996" customHeight="1" x14ac:dyDescent="0.25">
      <c r="N55" s="228"/>
      <c r="O55" s="228"/>
      <c r="P55" s="228"/>
      <c r="Q55" s="211"/>
      <c r="R55" s="211"/>
      <c r="S55" s="212"/>
      <c r="T55" s="212"/>
      <c r="U55" s="133"/>
      <c r="V55" s="133"/>
      <c r="W55" s="133"/>
      <c r="X55" s="133"/>
      <c r="Y55" s="133"/>
      <c r="Z55" s="133"/>
      <c r="AA55" s="133"/>
      <c r="AB55" s="133"/>
      <c r="AC55" s="132"/>
      <c r="AD55" s="133"/>
      <c r="AE55" s="133"/>
      <c r="AF55" s="133"/>
      <c r="AG55" s="133"/>
      <c r="AH55" s="133"/>
      <c r="AI55" s="133"/>
      <c r="AJ55" s="133"/>
      <c r="AK55" s="133"/>
      <c r="AL55" s="133"/>
      <c r="AM55" s="133"/>
      <c r="AN55" s="133"/>
      <c r="AO55" s="133"/>
      <c r="AP55" s="133"/>
      <c r="AQ55" s="133"/>
      <c r="AR55" s="133"/>
      <c r="AS55" s="531"/>
      <c r="AT55" s="531"/>
      <c r="AU55" s="530"/>
      <c r="AV55" s="530"/>
      <c r="AW55" s="531"/>
      <c r="AX55" s="531"/>
      <c r="AY55" s="531"/>
      <c r="AZ55" s="531"/>
      <c r="BA55" s="531"/>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33"/>
      <c r="FW55" s="133"/>
      <c r="FX55" s="133"/>
      <c r="FY55" s="133"/>
      <c r="FZ55" s="133"/>
      <c r="GA55" s="133"/>
      <c r="GB55" s="133"/>
      <c r="GC55" s="133"/>
      <c r="GD55" s="133"/>
      <c r="GE55" s="133"/>
      <c r="GF55" s="133"/>
      <c r="GG55" s="133"/>
      <c r="GH55" s="133"/>
      <c r="GI55" s="133"/>
      <c r="GJ55" s="133"/>
      <c r="GK55" s="133"/>
      <c r="GL55" s="133"/>
      <c r="GM55" s="133"/>
      <c r="GN55" s="133"/>
      <c r="GO55" s="133"/>
      <c r="GP55" s="133"/>
      <c r="GQ55" s="133"/>
      <c r="GR55" s="133"/>
      <c r="GS55" s="133"/>
      <c r="GT55" s="133"/>
      <c r="GU55" s="133"/>
      <c r="GV55" s="133"/>
      <c r="GW55" s="133"/>
      <c r="GX55" s="133"/>
      <c r="GY55" s="133"/>
      <c r="GZ55" s="133"/>
      <c r="HA55" s="133"/>
      <c r="HB55" s="133"/>
      <c r="HC55" s="133"/>
      <c r="HD55" s="133"/>
      <c r="HE55" s="133"/>
      <c r="HF55" s="133"/>
      <c r="HG55" s="133"/>
      <c r="HH55" s="133"/>
      <c r="HI55" s="133"/>
      <c r="HJ55" s="133"/>
      <c r="HK55" s="133"/>
      <c r="HL55" s="133"/>
      <c r="HM55" s="133"/>
      <c r="HN55" s="133"/>
      <c r="HO55" s="133"/>
      <c r="HP55" s="133"/>
      <c r="HQ55" s="133"/>
      <c r="HR55" s="133"/>
      <c r="HS55" s="133"/>
      <c r="HT55" s="133"/>
      <c r="HU55" s="133"/>
      <c r="HV55" s="133"/>
      <c r="HW55" s="133"/>
      <c r="HX55" s="133"/>
      <c r="HY55" s="133"/>
      <c r="HZ55" s="133"/>
      <c r="IA55" s="133"/>
      <c r="IB55" s="133"/>
      <c r="IC55" s="133"/>
      <c r="ID55" s="133"/>
      <c r="IE55" s="133"/>
      <c r="IF55" s="133"/>
      <c r="IG55" s="133"/>
      <c r="IH55" s="133"/>
      <c r="II55" s="133"/>
      <c r="IJ55" s="133"/>
    </row>
    <row r="56" spans="1:244" s="97" customFormat="1" ht="30" customHeight="1" x14ac:dyDescent="0.25">
      <c r="A56" s="585" t="s">
        <v>126</v>
      </c>
      <c r="B56" s="585"/>
      <c r="C56" s="585"/>
      <c r="D56" s="585"/>
      <c r="E56" s="585"/>
      <c r="F56" s="585"/>
      <c r="G56" s="585"/>
      <c r="H56" s="585"/>
      <c r="I56" s="146"/>
      <c r="J56" s="585" t="s">
        <v>139</v>
      </c>
      <c r="K56" s="597"/>
      <c r="L56" s="597"/>
      <c r="M56" s="597"/>
      <c r="N56" s="597"/>
      <c r="O56" s="597"/>
      <c r="P56" s="597"/>
      <c r="Q56" s="597"/>
      <c r="R56" s="597"/>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c r="GH56" s="99"/>
      <c r="GI56" s="99"/>
      <c r="GJ56" s="99"/>
      <c r="GK56" s="99"/>
      <c r="GL56" s="99"/>
      <c r="GM56" s="99"/>
      <c r="GN56" s="99"/>
      <c r="GO56" s="99"/>
      <c r="GP56" s="99"/>
      <c r="GQ56" s="99"/>
      <c r="GR56" s="99"/>
      <c r="GS56" s="99"/>
      <c r="GT56" s="99"/>
      <c r="GU56" s="99"/>
      <c r="GV56" s="99"/>
      <c r="GW56" s="99"/>
      <c r="GX56" s="99"/>
      <c r="GY56" s="99"/>
      <c r="GZ56" s="99"/>
      <c r="HA56" s="99"/>
      <c r="HB56" s="99"/>
      <c r="HC56" s="99"/>
      <c r="HD56" s="99"/>
      <c r="HE56" s="99"/>
      <c r="HF56" s="99"/>
      <c r="HG56" s="99"/>
      <c r="HH56" s="99"/>
      <c r="HI56" s="99"/>
      <c r="HJ56" s="99"/>
      <c r="HK56" s="99"/>
      <c r="HL56" s="99"/>
      <c r="HM56" s="99"/>
      <c r="HN56" s="99"/>
      <c r="HO56" s="99"/>
      <c r="HP56" s="99"/>
      <c r="HQ56" s="99"/>
      <c r="HR56" s="99"/>
      <c r="HS56" s="99"/>
      <c r="HT56" s="99"/>
      <c r="HU56" s="99"/>
      <c r="HV56" s="99"/>
      <c r="HW56" s="99"/>
      <c r="HX56" s="99"/>
      <c r="HY56" s="99"/>
      <c r="HZ56" s="99"/>
      <c r="IA56" s="99"/>
      <c r="IB56" s="99"/>
      <c r="IC56" s="99"/>
      <c r="ID56" s="99"/>
      <c r="IE56" s="99"/>
      <c r="IF56" s="99"/>
      <c r="IG56" s="99"/>
      <c r="IH56" s="99"/>
      <c r="II56" s="99"/>
      <c r="IJ56" s="99"/>
    </row>
    <row r="57" spans="1:244" s="204" customFormat="1" ht="68.25" customHeight="1" x14ac:dyDescent="0.25">
      <c r="A57" s="199"/>
      <c r="B57" s="199"/>
      <c r="C57" s="552" t="s">
        <v>127</v>
      </c>
      <c r="D57" s="553"/>
      <c r="E57" s="553"/>
      <c r="F57" s="553"/>
      <c r="G57" s="553"/>
      <c r="H57" s="553"/>
      <c r="I57" s="229"/>
      <c r="J57" s="552" t="s">
        <v>140</v>
      </c>
      <c r="K57" s="553"/>
      <c r="L57" s="553"/>
      <c r="M57" s="553"/>
      <c r="N57" s="553"/>
      <c r="O57" s="553"/>
      <c r="P57" s="553"/>
      <c r="Q57" s="553"/>
      <c r="R57" s="553"/>
      <c r="S57" s="203"/>
      <c r="T57" s="203"/>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530"/>
      <c r="AT57" s="530"/>
      <c r="AU57" s="530"/>
      <c r="AV57" s="530"/>
      <c r="AW57" s="530"/>
      <c r="AX57" s="530"/>
      <c r="AY57" s="530"/>
      <c r="AZ57" s="530"/>
      <c r="BA57" s="530"/>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row>
    <row r="58" spans="1:244" s="204" customFormat="1" ht="30" customHeight="1" x14ac:dyDescent="0.25">
      <c r="A58" s="199"/>
      <c r="B58" s="199"/>
      <c r="C58" s="554" t="s">
        <v>128</v>
      </c>
      <c r="D58" s="555"/>
      <c r="E58" s="555"/>
      <c r="F58" s="555"/>
      <c r="G58" s="279" t="s">
        <v>129</v>
      </c>
      <c r="H58" s="280"/>
      <c r="I58" s="281"/>
      <c r="J58" s="280"/>
      <c r="K58" s="554" t="s">
        <v>141</v>
      </c>
      <c r="L58" s="555"/>
      <c r="M58" s="555"/>
      <c r="N58" s="555"/>
      <c r="O58" s="555"/>
      <c r="P58" s="279" t="s">
        <v>129</v>
      </c>
      <c r="Q58" s="200"/>
      <c r="R58" s="200"/>
      <c r="S58" s="203"/>
      <c r="T58" s="203"/>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530"/>
      <c r="AT58" s="530"/>
      <c r="AU58" s="530"/>
      <c r="AV58" s="530"/>
      <c r="AW58" s="530"/>
      <c r="AX58" s="530"/>
      <c r="AY58" s="530"/>
      <c r="AZ58" s="530"/>
      <c r="BA58" s="530"/>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132"/>
      <c r="GE58" s="132"/>
      <c r="GF58" s="132"/>
      <c r="GG58" s="132"/>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row>
    <row r="59" spans="1:244" s="204" customFormat="1" ht="33.75" customHeight="1" x14ac:dyDescent="0.25">
      <c r="A59" s="199"/>
      <c r="B59" s="199"/>
      <c r="C59" s="552" t="s">
        <v>130</v>
      </c>
      <c r="D59" s="553"/>
      <c r="E59" s="553"/>
      <c r="F59" s="553"/>
      <c r="G59" s="230"/>
      <c r="H59" s="231"/>
      <c r="I59" s="229"/>
      <c r="J59" s="231"/>
      <c r="K59" s="556" t="s">
        <v>142</v>
      </c>
      <c r="L59" s="557"/>
      <c r="M59" s="557"/>
      <c r="N59" s="557"/>
      <c r="O59" s="558"/>
      <c r="P59" s="230"/>
      <c r="Q59" s="200"/>
      <c r="R59" s="200"/>
      <c r="S59" s="203"/>
      <c r="T59" s="203"/>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530"/>
      <c r="AT59" s="530"/>
      <c r="AU59" s="530"/>
      <c r="AV59" s="530"/>
      <c r="AW59" s="530"/>
      <c r="AX59" s="530"/>
      <c r="AY59" s="530"/>
      <c r="AZ59" s="530"/>
      <c r="BA59" s="530"/>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132"/>
      <c r="GE59" s="132"/>
      <c r="GF59" s="132"/>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row>
    <row r="60" spans="1:244" s="204" customFormat="1" ht="33.75" customHeight="1" x14ac:dyDescent="0.25">
      <c r="A60" s="199"/>
      <c r="B60" s="199"/>
      <c r="C60" s="552" t="s">
        <v>131</v>
      </c>
      <c r="D60" s="553"/>
      <c r="E60" s="553"/>
      <c r="F60" s="553"/>
      <c r="G60" s="230"/>
      <c r="H60" s="231"/>
      <c r="I60" s="229"/>
      <c r="J60" s="231"/>
      <c r="K60" s="556" t="s">
        <v>146</v>
      </c>
      <c r="L60" s="557"/>
      <c r="M60" s="557"/>
      <c r="N60" s="557"/>
      <c r="O60" s="558"/>
      <c r="P60" s="230"/>
      <c r="Q60" s="200"/>
      <c r="R60" s="200"/>
      <c r="S60" s="203"/>
      <c r="T60" s="203"/>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530"/>
      <c r="AT60" s="530"/>
      <c r="AU60" s="530"/>
      <c r="AV60" s="530"/>
      <c r="AW60" s="530"/>
      <c r="AX60" s="530"/>
      <c r="AY60" s="530"/>
      <c r="AZ60" s="530"/>
      <c r="BA60" s="530"/>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c r="EO60" s="132"/>
      <c r="EP60" s="132"/>
      <c r="EQ60" s="132"/>
      <c r="ER60" s="132"/>
      <c r="ES60" s="132"/>
      <c r="ET60" s="132"/>
      <c r="EU60" s="132"/>
      <c r="EV60" s="132"/>
      <c r="EW60" s="132"/>
      <c r="EX60" s="132"/>
      <c r="EY60" s="132"/>
      <c r="EZ60" s="132"/>
      <c r="FA60" s="132"/>
      <c r="FB60" s="132"/>
      <c r="FC60" s="132"/>
      <c r="FD60" s="132"/>
      <c r="FE60" s="132"/>
      <c r="FF60" s="132"/>
      <c r="FG60" s="132"/>
      <c r="FH60" s="132"/>
      <c r="FI60" s="132"/>
      <c r="FJ60" s="132"/>
      <c r="FK60" s="132"/>
      <c r="FL60" s="132"/>
      <c r="FM60" s="132"/>
      <c r="FN60" s="132"/>
      <c r="FO60" s="132"/>
      <c r="FP60" s="132"/>
      <c r="FQ60" s="132"/>
      <c r="FR60" s="132"/>
      <c r="FS60" s="132"/>
      <c r="FT60" s="132"/>
      <c r="FU60" s="132"/>
      <c r="FV60" s="132"/>
      <c r="FW60" s="132"/>
      <c r="FX60" s="132"/>
      <c r="FY60" s="132"/>
      <c r="FZ60" s="132"/>
      <c r="GA60" s="132"/>
      <c r="GB60" s="132"/>
      <c r="GC60" s="132"/>
      <c r="GD60" s="132"/>
      <c r="GE60" s="132"/>
      <c r="GF60" s="132"/>
      <c r="GG60" s="132"/>
      <c r="GH60" s="132"/>
      <c r="GI60" s="132"/>
      <c r="GJ60" s="132"/>
      <c r="GK60" s="132"/>
      <c r="GL60" s="132"/>
      <c r="GM60" s="132"/>
      <c r="GN60" s="132"/>
      <c r="GO60" s="132"/>
      <c r="GP60" s="132"/>
      <c r="GQ60" s="132"/>
      <c r="GR60" s="132"/>
      <c r="GS60" s="132"/>
      <c r="GT60" s="132"/>
      <c r="GU60" s="132"/>
      <c r="GV60" s="132"/>
      <c r="GW60" s="132"/>
      <c r="GX60" s="132"/>
      <c r="GY60" s="132"/>
      <c r="GZ60" s="132"/>
      <c r="HA60" s="132"/>
      <c r="HB60" s="132"/>
      <c r="HC60" s="132"/>
      <c r="HD60" s="132"/>
      <c r="HE60" s="132"/>
      <c r="HF60" s="132"/>
      <c r="HG60" s="132"/>
      <c r="HH60" s="132"/>
      <c r="HI60" s="132"/>
      <c r="HJ60" s="132"/>
      <c r="HK60" s="132"/>
      <c r="HL60" s="132"/>
      <c r="HM60" s="132"/>
      <c r="HN60" s="132"/>
      <c r="HO60" s="132"/>
      <c r="HP60" s="132"/>
      <c r="HQ60" s="132"/>
      <c r="HR60" s="132"/>
      <c r="HS60" s="132"/>
      <c r="HT60" s="132"/>
      <c r="HU60" s="132"/>
      <c r="HV60" s="132"/>
      <c r="HW60" s="132"/>
      <c r="HX60" s="132"/>
      <c r="HY60" s="132"/>
      <c r="HZ60" s="132"/>
      <c r="IA60" s="132"/>
      <c r="IB60" s="132"/>
      <c r="IC60" s="132"/>
      <c r="ID60" s="132"/>
      <c r="IE60" s="132"/>
      <c r="IF60" s="132"/>
      <c r="IG60" s="132"/>
      <c r="IH60" s="132"/>
      <c r="II60" s="132"/>
      <c r="IJ60" s="132"/>
    </row>
    <row r="61" spans="1:244" s="204" customFormat="1" ht="33.75" customHeight="1" x14ac:dyDescent="0.25">
      <c r="A61" s="199"/>
      <c r="B61" s="199"/>
      <c r="C61" s="552" t="s">
        <v>132</v>
      </c>
      <c r="D61" s="553"/>
      <c r="E61" s="553"/>
      <c r="F61" s="553"/>
      <c r="G61" s="230"/>
      <c r="H61" s="231"/>
      <c r="I61" s="229"/>
      <c r="J61" s="231"/>
      <c r="K61" s="556" t="s">
        <v>145</v>
      </c>
      <c r="L61" s="557"/>
      <c r="M61" s="557"/>
      <c r="N61" s="557"/>
      <c r="O61" s="558"/>
      <c r="P61" s="230"/>
      <c r="Q61" s="200"/>
      <c r="R61" s="200"/>
      <c r="S61" s="203"/>
      <c r="T61" s="203"/>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530"/>
      <c r="AT61" s="530"/>
      <c r="AU61" s="530"/>
      <c r="AV61" s="530"/>
      <c r="AW61" s="530"/>
      <c r="AX61" s="530"/>
      <c r="AY61" s="530"/>
      <c r="AZ61" s="530"/>
      <c r="BA61" s="530"/>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132"/>
      <c r="DO61" s="132"/>
      <c r="DP61" s="132"/>
      <c r="DQ61" s="132"/>
      <c r="DR61" s="132"/>
      <c r="DS61" s="132"/>
      <c r="DT61" s="132"/>
      <c r="DU61" s="132"/>
      <c r="DV61" s="132"/>
      <c r="DW61" s="132"/>
      <c r="DX61" s="132"/>
      <c r="DY61" s="132"/>
      <c r="DZ61" s="132"/>
      <c r="EA61" s="132"/>
      <c r="EB61" s="132"/>
      <c r="EC61" s="132"/>
      <c r="ED61" s="132"/>
      <c r="EE61" s="132"/>
      <c r="EF61" s="132"/>
      <c r="EG61" s="132"/>
      <c r="EH61" s="132"/>
      <c r="EI61" s="132"/>
      <c r="EJ61" s="132"/>
      <c r="EK61" s="132"/>
      <c r="EL61" s="132"/>
      <c r="EM61" s="132"/>
      <c r="EN61" s="132"/>
      <c r="EO61" s="132"/>
      <c r="EP61" s="132"/>
      <c r="EQ61" s="132"/>
      <c r="ER61" s="132"/>
      <c r="ES61" s="132"/>
      <c r="ET61" s="132"/>
      <c r="EU61" s="132"/>
      <c r="EV61" s="132"/>
      <c r="EW61" s="132"/>
      <c r="EX61" s="132"/>
      <c r="EY61" s="132"/>
      <c r="EZ61" s="132"/>
      <c r="FA61" s="132"/>
      <c r="FB61" s="132"/>
      <c r="FC61" s="132"/>
      <c r="FD61" s="132"/>
      <c r="FE61" s="132"/>
      <c r="FF61" s="132"/>
      <c r="FG61" s="132"/>
      <c r="FH61" s="132"/>
      <c r="FI61" s="132"/>
      <c r="FJ61" s="132"/>
      <c r="FK61" s="132"/>
      <c r="FL61" s="132"/>
      <c r="FM61" s="132"/>
      <c r="FN61" s="132"/>
      <c r="FO61" s="132"/>
      <c r="FP61" s="132"/>
      <c r="FQ61" s="132"/>
      <c r="FR61" s="132"/>
      <c r="FS61" s="132"/>
      <c r="FT61" s="132"/>
      <c r="FU61" s="132"/>
      <c r="FV61" s="132"/>
      <c r="FW61" s="132"/>
      <c r="FX61" s="132"/>
      <c r="FY61" s="132"/>
      <c r="FZ61" s="132"/>
      <c r="GA61" s="132"/>
      <c r="GB61" s="132"/>
      <c r="GC61" s="132"/>
      <c r="GD61" s="132"/>
      <c r="GE61" s="132"/>
      <c r="GF61" s="132"/>
      <c r="GG61" s="132"/>
      <c r="GH61" s="132"/>
      <c r="GI61" s="132"/>
      <c r="GJ61" s="132"/>
      <c r="GK61" s="132"/>
      <c r="GL61" s="132"/>
      <c r="GM61" s="132"/>
      <c r="GN61" s="132"/>
      <c r="GO61" s="132"/>
      <c r="GP61" s="132"/>
      <c r="GQ61" s="132"/>
      <c r="GR61" s="132"/>
      <c r="GS61" s="132"/>
      <c r="GT61" s="132"/>
      <c r="GU61" s="132"/>
      <c r="GV61" s="132"/>
      <c r="GW61" s="132"/>
      <c r="GX61" s="132"/>
      <c r="GY61" s="132"/>
      <c r="GZ61" s="132"/>
      <c r="HA61" s="132"/>
      <c r="HB61" s="132"/>
      <c r="HC61" s="132"/>
      <c r="HD61" s="132"/>
      <c r="HE61" s="132"/>
      <c r="HF61" s="132"/>
      <c r="HG61" s="132"/>
      <c r="HH61" s="132"/>
      <c r="HI61" s="132"/>
      <c r="HJ61" s="132"/>
      <c r="HK61" s="132"/>
      <c r="HL61" s="132"/>
      <c r="HM61" s="132"/>
      <c r="HN61" s="132"/>
      <c r="HO61" s="132"/>
      <c r="HP61" s="132"/>
      <c r="HQ61" s="132"/>
      <c r="HR61" s="132"/>
      <c r="HS61" s="132"/>
      <c r="HT61" s="132"/>
      <c r="HU61" s="132"/>
      <c r="HV61" s="132"/>
      <c r="HW61" s="132"/>
      <c r="HX61" s="132"/>
      <c r="HY61" s="132"/>
      <c r="HZ61" s="132"/>
      <c r="IA61" s="132"/>
      <c r="IB61" s="132"/>
      <c r="IC61" s="132"/>
      <c r="ID61" s="132"/>
      <c r="IE61" s="132"/>
      <c r="IF61" s="132"/>
      <c r="IG61" s="132"/>
      <c r="IH61" s="132"/>
      <c r="II61" s="132"/>
      <c r="IJ61" s="132"/>
    </row>
    <row r="62" spans="1:244" s="204" customFormat="1" ht="46.5" customHeight="1" x14ac:dyDescent="0.25">
      <c r="A62" s="199"/>
      <c r="B62" s="199"/>
      <c r="C62" s="552" t="s">
        <v>133</v>
      </c>
      <c r="D62" s="553"/>
      <c r="E62" s="553"/>
      <c r="F62" s="553"/>
      <c r="G62" s="230"/>
      <c r="H62" s="231"/>
      <c r="I62" s="229"/>
      <c r="J62" s="231"/>
      <c r="K62" s="556" t="s">
        <v>144</v>
      </c>
      <c r="L62" s="557"/>
      <c r="M62" s="557"/>
      <c r="N62" s="557"/>
      <c r="O62" s="558"/>
      <c r="P62" s="230"/>
      <c r="Q62" s="200"/>
      <c r="R62" s="200"/>
      <c r="S62" s="203"/>
      <c r="T62" s="203"/>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530"/>
      <c r="AT62" s="530"/>
      <c r="AU62" s="530"/>
      <c r="AV62" s="530"/>
      <c r="AW62" s="530"/>
      <c r="AX62" s="530"/>
      <c r="AY62" s="530"/>
      <c r="AZ62" s="530"/>
      <c r="BA62" s="530"/>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c r="EO62" s="132"/>
      <c r="EP62" s="132"/>
      <c r="EQ62" s="132"/>
      <c r="ER62" s="132"/>
      <c r="ES62" s="132"/>
      <c r="ET62" s="132"/>
      <c r="EU62" s="132"/>
      <c r="EV62" s="132"/>
      <c r="EW62" s="132"/>
      <c r="EX62" s="132"/>
      <c r="EY62" s="132"/>
      <c r="EZ62" s="132"/>
      <c r="FA62" s="132"/>
      <c r="FB62" s="132"/>
      <c r="FC62" s="132"/>
      <c r="FD62" s="132"/>
      <c r="FE62" s="132"/>
      <c r="FF62" s="132"/>
      <c r="FG62" s="132"/>
      <c r="FH62" s="132"/>
      <c r="FI62" s="132"/>
      <c r="FJ62" s="132"/>
      <c r="FK62" s="132"/>
      <c r="FL62" s="132"/>
      <c r="FM62" s="132"/>
      <c r="FN62" s="132"/>
      <c r="FO62" s="132"/>
      <c r="FP62" s="132"/>
      <c r="FQ62" s="132"/>
      <c r="FR62" s="132"/>
      <c r="FS62" s="132"/>
      <c r="FT62" s="132"/>
      <c r="FU62" s="132"/>
      <c r="FV62" s="132"/>
      <c r="FW62" s="132"/>
      <c r="FX62" s="132"/>
      <c r="FY62" s="132"/>
      <c r="FZ62" s="132"/>
      <c r="GA62" s="132"/>
      <c r="GB62" s="132"/>
      <c r="GC62" s="132"/>
      <c r="GD62" s="132"/>
      <c r="GE62" s="132"/>
      <c r="GF62" s="132"/>
      <c r="GG62" s="132"/>
      <c r="GH62" s="132"/>
      <c r="GI62" s="132"/>
      <c r="GJ62" s="132"/>
      <c r="GK62" s="132"/>
      <c r="GL62" s="132"/>
      <c r="GM62" s="132"/>
      <c r="GN62" s="132"/>
      <c r="GO62" s="132"/>
      <c r="GP62" s="132"/>
      <c r="GQ62" s="132"/>
      <c r="GR62" s="132"/>
      <c r="GS62" s="132"/>
      <c r="GT62" s="132"/>
      <c r="GU62" s="132"/>
      <c r="GV62" s="132"/>
      <c r="GW62" s="132"/>
      <c r="GX62" s="132"/>
      <c r="GY62" s="132"/>
      <c r="GZ62" s="132"/>
      <c r="HA62" s="132"/>
      <c r="HB62" s="132"/>
      <c r="HC62" s="132"/>
      <c r="HD62" s="132"/>
      <c r="HE62" s="132"/>
      <c r="HF62" s="132"/>
      <c r="HG62" s="132"/>
      <c r="HH62" s="132"/>
      <c r="HI62" s="132"/>
      <c r="HJ62" s="132"/>
      <c r="HK62" s="132"/>
      <c r="HL62" s="132"/>
      <c r="HM62" s="132"/>
      <c r="HN62" s="132"/>
      <c r="HO62" s="132"/>
      <c r="HP62" s="132"/>
      <c r="HQ62" s="132"/>
      <c r="HR62" s="132"/>
      <c r="HS62" s="132"/>
      <c r="HT62" s="132"/>
      <c r="HU62" s="132"/>
      <c r="HV62" s="132"/>
      <c r="HW62" s="132"/>
      <c r="HX62" s="132"/>
      <c r="HY62" s="132"/>
      <c r="HZ62" s="132"/>
      <c r="IA62" s="132"/>
      <c r="IB62" s="132"/>
      <c r="IC62" s="132"/>
      <c r="ID62" s="132"/>
      <c r="IE62" s="132"/>
      <c r="IF62" s="132"/>
      <c r="IG62" s="132"/>
      <c r="IH62" s="132"/>
      <c r="II62" s="132"/>
      <c r="IJ62" s="132"/>
    </row>
    <row r="63" spans="1:244" s="204" customFormat="1" ht="33.75" customHeight="1" x14ac:dyDescent="0.25">
      <c r="A63" s="199"/>
      <c r="B63" s="199"/>
      <c r="C63" s="552" t="s">
        <v>134</v>
      </c>
      <c r="D63" s="553"/>
      <c r="E63" s="553"/>
      <c r="F63" s="553"/>
      <c r="G63" s="230"/>
      <c r="H63" s="231"/>
      <c r="I63" s="229"/>
      <c r="J63" s="231"/>
      <c r="K63" s="556" t="s">
        <v>143</v>
      </c>
      <c r="L63" s="557"/>
      <c r="M63" s="557"/>
      <c r="N63" s="557"/>
      <c r="O63" s="558"/>
      <c r="P63" s="230"/>
      <c r="Q63" s="200"/>
      <c r="R63" s="200"/>
      <c r="S63" s="203"/>
      <c r="T63" s="203"/>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530"/>
      <c r="AT63" s="530"/>
      <c r="AU63" s="530"/>
      <c r="AV63" s="530"/>
      <c r="AW63" s="530"/>
      <c r="AX63" s="530"/>
      <c r="AY63" s="530"/>
      <c r="AZ63" s="530"/>
      <c r="BA63" s="530"/>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132"/>
      <c r="GB63" s="132"/>
      <c r="GC63" s="132"/>
      <c r="GD63" s="132"/>
      <c r="GE63" s="132"/>
      <c r="GF63" s="132"/>
      <c r="GG63" s="132"/>
      <c r="GH63" s="132"/>
      <c r="GI63" s="132"/>
      <c r="GJ63" s="132"/>
      <c r="GK63" s="132"/>
      <c r="GL63" s="132"/>
      <c r="GM63" s="132"/>
      <c r="GN63" s="132"/>
      <c r="GO63" s="132"/>
      <c r="GP63" s="132"/>
      <c r="GQ63" s="132"/>
      <c r="GR63" s="132"/>
      <c r="GS63" s="132"/>
      <c r="GT63" s="132"/>
      <c r="GU63" s="132"/>
      <c r="GV63" s="132"/>
      <c r="GW63" s="132"/>
      <c r="GX63" s="132"/>
      <c r="GY63" s="132"/>
      <c r="GZ63" s="132"/>
      <c r="HA63" s="132"/>
      <c r="HB63" s="132"/>
      <c r="HC63" s="132"/>
      <c r="HD63" s="132"/>
      <c r="HE63" s="132"/>
      <c r="HF63" s="132"/>
      <c r="HG63" s="132"/>
      <c r="HH63" s="132"/>
      <c r="HI63" s="132"/>
      <c r="HJ63" s="132"/>
      <c r="HK63" s="132"/>
      <c r="HL63" s="132"/>
      <c r="HM63" s="132"/>
      <c r="HN63" s="132"/>
      <c r="HO63" s="132"/>
      <c r="HP63" s="132"/>
      <c r="HQ63" s="132"/>
      <c r="HR63" s="132"/>
      <c r="HS63" s="132"/>
      <c r="HT63" s="132"/>
      <c r="HU63" s="132"/>
      <c r="HV63" s="132"/>
      <c r="HW63" s="132"/>
      <c r="HX63" s="132"/>
      <c r="HY63" s="132"/>
      <c r="HZ63" s="132"/>
      <c r="IA63" s="132"/>
      <c r="IB63" s="132"/>
      <c r="IC63" s="132"/>
      <c r="ID63" s="132"/>
      <c r="IE63" s="132"/>
      <c r="IF63" s="132"/>
      <c r="IG63" s="132"/>
      <c r="IH63" s="132"/>
      <c r="II63" s="132"/>
      <c r="IJ63" s="132"/>
    </row>
    <row r="64" spans="1:244" s="204" customFormat="1" ht="49.5" customHeight="1" x14ac:dyDescent="0.25">
      <c r="A64" s="199"/>
      <c r="B64" s="199"/>
      <c r="C64" s="552" t="s">
        <v>135</v>
      </c>
      <c r="D64" s="553"/>
      <c r="E64" s="553"/>
      <c r="F64" s="553"/>
      <c r="G64" s="230"/>
      <c r="H64" s="231"/>
      <c r="I64" s="229"/>
      <c r="J64" s="231"/>
      <c r="K64" s="556" t="s">
        <v>147</v>
      </c>
      <c r="L64" s="557"/>
      <c r="M64" s="557"/>
      <c r="N64" s="557"/>
      <c r="O64" s="557"/>
      <c r="P64" s="557"/>
      <c r="Q64" s="200"/>
      <c r="R64" s="200"/>
      <c r="S64" s="203"/>
      <c r="T64" s="203"/>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530"/>
      <c r="AT64" s="530"/>
      <c r="AU64" s="530"/>
      <c r="AV64" s="530"/>
      <c r="AW64" s="530"/>
      <c r="AX64" s="530"/>
      <c r="AY64" s="530"/>
      <c r="AZ64" s="530"/>
      <c r="BA64" s="530"/>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132"/>
      <c r="GB64" s="132"/>
      <c r="GC64" s="132"/>
      <c r="GD64" s="132"/>
      <c r="GE64" s="132"/>
      <c r="GF64" s="132"/>
      <c r="GG64" s="132"/>
      <c r="GH64" s="132"/>
      <c r="GI64" s="132"/>
      <c r="GJ64" s="132"/>
      <c r="GK64" s="132"/>
      <c r="GL64" s="132"/>
      <c r="GM64" s="132"/>
      <c r="GN64" s="132"/>
      <c r="GO64" s="132"/>
      <c r="GP64" s="132"/>
      <c r="GQ64" s="132"/>
      <c r="GR64" s="132"/>
      <c r="GS64" s="132"/>
      <c r="GT64" s="132"/>
      <c r="GU64" s="132"/>
      <c r="GV64" s="132"/>
      <c r="GW64" s="132"/>
      <c r="GX64" s="132"/>
      <c r="GY64" s="132"/>
      <c r="GZ64" s="132"/>
      <c r="HA64" s="132"/>
      <c r="HB64" s="132"/>
      <c r="HC64" s="132"/>
      <c r="HD64" s="132"/>
      <c r="HE64" s="132"/>
      <c r="HF64" s="132"/>
      <c r="HG64" s="132"/>
      <c r="HH64" s="132"/>
      <c r="HI64" s="132"/>
      <c r="HJ64" s="132"/>
      <c r="HK64" s="132"/>
      <c r="HL64" s="132"/>
      <c r="HM64" s="132"/>
      <c r="HN64" s="132"/>
      <c r="HO64" s="132"/>
      <c r="HP64" s="132"/>
      <c r="HQ64" s="132"/>
      <c r="HR64" s="132"/>
      <c r="HS64" s="132"/>
      <c r="HT64" s="132"/>
      <c r="HU64" s="132"/>
      <c r="HV64" s="132"/>
      <c r="HW64" s="132"/>
      <c r="HX64" s="132"/>
      <c r="HY64" s="132"/>
      <c r="HZ64" s="132"/>
      <c r="IA64" s="132"/>
      <c r="IB64" s="132"/>
      <c r="IC64" s="132"/>
      <c r="ID64" s="132"/>
      <c r="IE64" s="132"/>
      <c r="IF64" s="132"/>
      <c r="IG64" s="132"/>
      <c r="IH64" s="132"/>
      <c r="II64" s="132"/>
      <c r="IJ64" s="132"/>
    </row>
    <row r="65" spans="1:244" s="196" customFormat="1" ht="27.75" customHeight="1" x14ac:dyDescent="0.25">
      <c r="A65" s="199"/>
      <c r="B65" s="199"/>
      <c r="C65" s="552" t="s">
        <v>136</v>
      </c>
      <c r="D65" s="553"/>
      <c r="E65" s="553"/>
      <c r="F65" s="553"/>
      <c r="G65" s="230"/>
      <c r="H65" s="231"/>
      <c r="I65" s="229"/>
      <c r="J65" s="231"/>
      <c r="K65" s="153">
        <v>1</v>
      </c>
      <c r="L65" s="565" t="s">
        <v>149</v>
      </c>
      <c r="M65" s="566"/>
      <c r="N65" s="566"/>
      <c r="O65" s="567"/>
      <c r="P65" s="230"/>
      <c r="Q65" s="199"/>
      <c r="R65" s="195"/>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7"/>
      <c r="AT65" s="97"/>
      <c r="AU65" s="97"/>
      <c r="AV65" s="97"/>
      <c r="AW65" s="97"/>
      <c r="AX65" s="97"/>
      <c r="AY65" s="97"/>
      <c r="AZ65" s="97"/>
      <c r="BA65" s="97"/>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c r="GH65" s="99"/>
      <c r="GI65" s="99"/>
      <c r="GJ65" s="99"/>
      <c r="GK65" s="99"/>
      <c r="GL65" s="99"/>
      <c r="GM65" s="99"/>
      <c r="GN65" s="99"/>
      <c r="GO65" s="99"/>
      <c r="GP65" s="99"/>
      <c r="GQ65" s="99"/>
      <c r="GR65" s="99"/>
      <c r="GS65" s="99"/>
      <c r="GT65" s="99"/>
      <c r="GU65" s="99"/>
      <c r="GV65" s="99"/>
      <c r="GW65" s="99"/>
      <c r="GX65" s="99"/>
      <c r="GY65" s="99"/>
      <c r="GZ65" s="99"/>
      <c r="HA65" s="99"/>
      <c r="HB65" s="99"/>
      <c r="HC65" s="99"/>
      <c r="HD65" s="99"/>
      <c r="HE65" s="99"/>
      <c r="HF65" s="99"/>
      <c r="HG65" s="99"/>
      <c r="HH65" s="99"/>
      <c r="HI65" s="99"/>
      <c r="HJ65" s="99"/>
      <c r="HK65" s="99"/>
      <c r="HL65" s="99"/>
      <c r="HM65" s="99"/>
      <c r="HN65" s="99"/>
      <c r="HO65" s="99"/>
      <c r="HP65" s="99"/>
      <c r="HQ65" s="99"/>
      <c r="HR65" s="99"/>
      <c r="HS65" s="99"/>
      <c r="HT65" s="99"/>
      <c r="HU65" s="99"/>
      <c r="HV65" s="99"/>
      <c r="HW65" s="99"/>
      <c r="HX65" s="99"/>
      <c r="HY65" s="99"/>
      <c r="HZ65" s="99"/>
      <c r="IA65" s="99"/>
      <c r="IB65" s="99"/>
      <c r="IC65" s="99"/>
      <c r="ID65" s="99"/>
      <c r="IE65" s="99"/>
      <c r="IF65" s="99"/>
      <c r="IG65" s="99"/>
      <c r="IH65" s="99"/>
      <c r="II65" s="99"/>
      <c r="IJ65" s="99"/>
    </row>
    <row r="66" spans="1:244" s="196" customFormat="1" ht="15" customHeight="1" x14ac:dyDescent="0.25">
      <c r="A66" s="199"/>
      <c r="B66" s="199"/>
      <c r="C66" s="213"/>
      <c r="D66" s="213"/>
      <c r="E66" s="213"/>
      <c r="F66" s="213"/>
      <c r="G66" s="213"/>
      <c r="H66" s="231"/>
      <c r="I66" s="229"/>
      <c r="J66" s="231"/>
      <c r="K66" s="153">
        <v>2</v>
      </c>
      <c r="L66" s="565" t="s">
        <v>148</v>
      </c>
      <c r="M66" s="566"/>
      <c r="N66" s="566"/>
      <c r="O66" s="567"/>
      <c r="P66" s="230"/>
      <c r="Q66" s="199"/>
      <c r="R66" s="195"/>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7"/>
      <c r="AT66" s="97"/>
      <c r="AU66" s="97"/>
      <c r="AV66" s="97"/>
      <c r="AW66" s="97"/>
      <c r="AX66" s="97"/>
      <c r="AY66" s="97"/>
      <c r="AZ66" s="97"/>
      <c r="BA66" s="97"/>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X66" s="99"/>
      <c r="FY66" s="99"/>
      <c r="FZ66" s="99"/>
      <c r="GA66" s="99"/>
      <c r="GB66" s="99"/>
      <c r="GC66" s="99"/>
      <c r="GD66" s="99"/>
      <c r="GE66" s="99"/>
      <c r="GF66" s="99"/>
      <c r="GG66" s="99"/>
      <c r="GH66" s="99"/>
      <c r="GI66" s="99"/>
      <c r="GJ66" s="99"/>
      <c r="GK66" s="99"/>
      <c r="GL66" s="99"/>
      <c r="GM66" s="99"/>
      <c r="GN66" s="99"/>
      <c r="GO66" s="99"/>
      <c r="GP66" s="99"/>
      <c r="GQ66" s="99"/>
      <c r="GR66" s="99"/>
      <c r="GS66" s="99"/>
      <c r="GT66" s="99"/>
      <c r="GU66" s="99"/>
      <c r="GV66" s="99"/>
      <c r="GW66" s="99"/>
      <c r="GX66" s="99"/>
      <c r="GY66" s="99"/>
      <c r="GZ66" s="99"/>
      <c r="HA66" s="99"/>
      <c r="HB66" s="99"/>
      <c r="HC66" s="99"/>
      <c r="HD66" s="99"/>
      <c r="HE66" s="99"/>
      <c r="HF66" s="99"/>
      <c r="HG66" s="99"/>
      <c r="HH66" s="99"/>
      <c r="HI66" s="99"/>
      <c r="HJ66" s="99"/>
      <c r="HK66" s="99"/>
      <c r="HL66" s="99"/>
      <c r="HM66" s="99"/>
      <c r="HN66" s="99"/>
      <c r="HO66" s="99"/>
      <c r="HP66" s="99"/>
      <c r="HQ66" s="99"/>
      <c r="HR66" s="99"/>
      <c r="HS66" s="99"/>
      <c r="HT66" s="99"/>
      <c r="HU66" s="99"/>
      <c r="HV66" s="99"/>
      <c r="HW66" s="99"/>
      <c r="HX66" s="99"/>
      <c r="HY66" s="99"/>
      <c r="HZ66" s="99"/>
      <c r="IA66" s="99"/>
      <c r="IB66" s="99"/>
      <c r="IC66" s="99"/>
      <c r="ID66" s="99"/>
      <c r="IE66" s="99"/>
      <c r="IF66" s="99"/>
      <c r="IG66" s="99"/>
      <c r="IH66" s="99"/>
      <c r="II66" s="99"/>
      <c r="IJ66" s="99"/>
    </row>
    <row r="67" spans="1:244" s="196" customFormat="1" x14ac:dyDescent="0.25">
      <c r="A67" s="199"/>
      <c r="B67" s="199"/>
      <c r="C67" s="213"/>
      <c r="D67" s="213"/>
      <c r="E67" s="213"/>
      <c r="F67" s="213"/>
      <c r="G67" s="213"/>
      <c r="H67" s="231"/>
      <c r="I67" s="229"/>
      <c r="J67" s="231"/>
      <c r="K67" s="153">
        <v>3</v>
      </c>
      <c r="L67" s="565" t="s">
        <v>150</v>
      </c>
      <c r="M67" s="566"/>
      <c r="N67" s="566"/>
      <c r="O67" s="567"/>
      <c r="P67" s="230"/>
      <c r="Q67" s="199"/>
      <c r="R67" s="195"/>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7"/>
      <c r="AT67" s="97"/>
      <c r="AU67" s="97"/>
      <c r="AV67" s="97"/>
      <c r="AW67" s="97"/>
      <c r="AX67" s="97"/>
      <c r="AY67" s="97"/>
      <c r="AZ67" s="97"/>
      <c r="BA67" s="97"/>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99"/>
      <c r="GE67" s="99"/>
      <c r="GF67" s="99"/>
      <c r="GG67" s="99"/>
      <c r="GH67" s="99"/>
      <c r="GI67" s="99"/>
      <c r="GJ67" s="99"/>
      <c r="GK67" s="99"/>
      <c r="GL67" s="99"/>
      <c r="GM67" s="99"/>
      <c r="GN67" s="99"/>
      <c r="GO67" s="99"/>
      <c r="GP67" s="99"/>
      <c r="GQ67" s="99"/>
      <c r="GR67" s="99"/>
      <c r="GS67" s="99"/>
      <c r="GT67" s="99"/>
      <c r="GU67" s="99"/>
      <c r="GV67" s="99"/>
      <c r="GW67" s="99"/>
      <c r="GX67" s="99"/>
      <c r="GY67" s="99"/>
      <c r="GZ67" s="99"/>
      <c r="HA67" s="99"/>
      <c r="HB67" s="99"/>
      <c r="HC67" s="99"/>
      <c r="HD67" s="99"/>
      <c r="HE67" s="99"/>
      <c r="HF67" s="99"/>
      <c r="HG67" s="99"/>
      <c r="HH67" s="99"/>
      <c r="HI67" s="99"/>
      <c r="HJ67" s="99"/>
      <c r="HK67" s="99"/>
      <c r="HL67" s="99"/>
      <c r="HM67" s="99"/>
      <c r="HN67" s="99"/>
      <c r="HO67" s="99"/>
      <c r="HP67" s="99"/>
      <c r="HQ67" s="99"/>
      <c r="HR67" s="99"/>
      <c r="HS67" s="99"/>
      <c r="HT67" s="99"/>
      <c r="HU67" s="99"/>
      <c r="HV67" s="99"/>
      <c r="HW67" s="99"/>
      <c r="HX67" s="99"/>
      <c r="HY67" s="99"/>
      <c r="HZ67" s="99"/>
      <c r="IA67" s="99"/>
      <c r="IB67" s="99"/>
      <c r="IC67" s="99"/>
      <c r="ID67" s="99"/>
      <c r="IE67" s="99"/>
      <c r="IF67" s="99"/>
      <c r="IG67" s="99"/>
      <c r="IH67" s="99"/>
      <c r="II67" s="99"/>
      <c r="IJ67" s="99"/>
    </row>
    <row r="68" spans="1:244" s="196" customFormat="1" x14ac:dyDescent="0.25">
      <c r="A68" s="199"/>
      <c r="B68" s="199"/>
      <c r="C68" s="552" t="s">
        <v>137</v>
      </c>
      <c r="D68" s="553"/>
      <c r="E68" s="553"/>
      <c r="F68" s="553"/>
      <c r="G68" s="559"/>
      <c r="H68" s="231"/>
      <c r="I68" s="229"/>
      <c r="J68" s="231"/>
      <c r="K68" s="153">
        <v>4</v>
      </c>
      <c r="L68" s="565" t="s">
        <v>151</v>
      </c>
      <c r="M68" s="566"/>
      <c r="N68" s="566"/>
      <c r="O68" s="567"/>
      <c r="P68" s="230"/>
      <c r="Q68" s="199"/>
      <c r="R68" s="195"/>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7"/>
      <c r="AT68" s="97"/>
      <c r="AU68" s="97"/>
      <c r="AV68" s="97"/>
      <c r="AW68" s="97"/>
      <c r="AX68" s="97"/>
      <c r="AY68" s="97"/>
      <c r="AZ68" s="97"/>
      <c r="BA68" s="97"/>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99"/>
      <c r="GB68" s="99"/>
      <c r="GC68" s="99"/>
      <c r="GD68" s="99"/>
      <c r="GE68" s="99"/>
      <c r="GF68" s="99"/>
      <c r="GG68" s="99"/>
      <c r="GH68" s="99"/>
      <c r="GI68" s="99"/>
      <c r="GJ68" s="99"/>
      <c r="GK68" s="99"/>
      <c r="GL68" s="99"/>
      <c r="GM68" s="99"/>
      <c r="GN68" s="99"/>
      <c r="GO68" s="99"/>
      <c r="GP68" s="99"/>
      <c r="GQ68" s="99"/>
      <c r="GR68" s="99"/>
      <c r="GS68" s="99"/>
      <c r="GT68" s="99"/>
      <c r="GU68" s="99"/>
      <c r="GV68" s="99"/>
      <c r="GW68" s="99"/>
      <c r="GX68" s="99"/>
      <c r="GY68" s="99"/>
      <c r="GZ68" s="99"/>
      <c r="HA68" s="99"/>
      <c r="HB68" s="99"/>
      <c r="HC68" s="99"/>
      <c r="HD68" s="99"/>
      <c r="HE68" s="99"/>
      <c r="HF68" s="99"/>
      <c r="HG68" s="99"/>
      <c r="HH68" s="99"/>
      <c r="HI68" s="99"/>
      <c r="HJ68" s="99"/>
      <c r="HK68" s="99"/>
      <c r="HL68" s="99"/>
      <c r="HM68" s="99"/>
      <c r="HN68" s="99"/>
      <c r="HO68" s="99"/>
      <c r="HP68" s="99"/>
      <c r="HQ68" s="99"/>
      <c r="HR68" s="99"/>
      <c r="HS68" s="99"/>
      <c r="HT68" s="99"/>
      <c r="HU68" s="99"/>
      <c r="HV68" s="99"/>
      <c r="HW68" s="99"/>
      <c r="HX68" s="99"/>
      <c r="HY68" s="99"/>
      <c r="HZ68" s="99"/>
      <c r="IA68" s="99"/>
      <c r="IB68" s="99"/>
      <c r="IC68" s="99"/>
      <c r="ID68" s="99"/>
      <c r="IE68" s="99"/>
      <c r="IF68" s="99"/>
      <c r="IG68" s="99"/>
      <c r="IH68" s="99"/>
      <c r="II68" s="99"/>
      <c r="IJ68" s="99"/>
    </row>
    <row r="69" spans="1:244" s="196" customFormat="1" x14ac:dyDescent="0.25">
      <c r="A69" s="199"/>
      <c r="B69" s="199"/>
      <c r="C69" s="553"/>
      <c r="D69" s="553"/>
      <c r="E69" s="553"/>
      <c r="F69" s="553"/>
      <c r="G69" s="559"/>
      <c r="H69" s="231"/>
      <c r="I69" s="229"/>
      <c r="J69" s="231"/>
      <c r="K69" s="153">
        <v>5</v>
      </c>
      <c r="L69" s="565" t="s">
        <v>152</v>
      </c>
      <c r="M69" s="566"/>
      <c r="N69" s="566"/>
      <c r="O69" s="567"/>
      <c r="P69" s="230"/>
      <c r="Q69" s="199"/>
      <c r="R69" s="195"/>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7"/>
      <c r="AT69" s="97"/>
      <c r="AU69" s="97"/>
      <c r="AV69" s="97"/>
      <c r="AW69" s="97"/>
      <c r="AX69" s="97"/>
      <c r="AY69" s="97"/>
      <c r="AZ69" s="97"/>
      <c r="BA69" s="97"/>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c r="GH69" s="99"/>
      <c r="GI69" s="99"/>
      <c r="GJ69" s="99"/>
      <c r="GK69" s="99"/>
      <c r="GL69" s="99"/>
      <c r="GM69" s="99"/>
      <c r="GN69" s="99"/>
      <c r="GO69" s="99"/>
      <c r="GP69" s="99"/>
      <c r="GQ69" s="99"/>
      <c r="GR69" s="99"/>
      <c r="GS69" s="99"/>
      <c r="GT69" s="99"/>
      <c r="GU69" s="99"/>
      <c r="GV69" s="99"/>
      <c r="GW69" s="99"/>
      <c r="GX69" s="99"/>
      <c r="GY69" s="99"/>
      <c r="GZ69" s="99"/>
      <c r="HA69" s="99"/>
      <c r="HB69" s="99"/>
      <c r="HC69" s="99"/>
      <c r="HD69" s="99"/>
      <c r="HE69" s="99"/>
      <c r="HF69" s="99"/>
      <c r="HG69" s="99"/>
      <c r="HH69" s="99"/>
      <c r="HI69" s="99"/>
      <c r="HJ69" s="99"/>
      <c r="HK69" s="99"/>
      <c r="HL69" s="99"/>
      <c r="HM69" s="99"/>
      <c r="HN69" s="99"/>
      <c r="HO69" s="99"/>
      <c r="HP69" s="99"/>
      <c r="HQ69" s="99"/>
      <c r="HR69" s="99"/>
      <c r="HS69" s="99"/>
      <c r="HT69" s="99"/>
      <c r="HU69" s="99"/>
      <c r="HV69" s="99"/>
      <c r="HW69" s="99"/>
      <c r="HX69" s="99"/>
      <c r="HY69" s="99"/>
      <c r="HZ69" s="99"/>
      <c r="IA69" s="99"/>
      <c r="IB69" s="99"/>
      <c r="IC69" s="99"/>
      <c r="ID69" s="99"/>
      <c r="IE69" s="99"/>
      <c r="IF69" s="99"/>
      <c r="IG69" s="99"/>
      <c r="IH69" s="99"/>
      <c r="II69" s="99"/>
      <c r="IJ69" s="99"/>
    </row>
    <row r="70" spans="1:244" s="196" customFormat="1" ht="24" customHeight="1" x14ac:dyDescent="0.25">
      <c r="A70" s="199"/>
      <c r="B70" s="199"/>
      <c r="C70" s="552" t="s">
        <v>138</v>
      </c>
      <c r="D70" s="553"/>
      <c r="E70" s="553"/>
      <c r="F70" s="553"/>
      <c r="G70" s="230"/>
      <c r="H70" s="231"/>
      <c r="I70" s="229"/>
      <c r="J70" s="231"/>
      <c r="K70" s="153">
        <v>6</v>
      </c>
      <c r="L70" s="565" t="s">
        <v>153</v>
      </c>
      <c r="M70" s="566"/>
      <c r="N70" s="566"/>
      <c r="O70" s="567"/>
      <c r="P70" s="230"/>
      <c r="Q70" s="199"/>
      <c r="R70" s="195"/>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7"/>
      <c r="AT70" s="97"/>
      <c r="AU70" s="97"/>
      <c r="AV70" s="97"/>
      <c r="AW70" s="97"/>
      <c r="AX70" s="97"/>
      <c r="AY70" s="97"/>
      <c r="AZ70" s="97"/>
      <c r="BA70" s="97"/>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c r="GH70" s="99"/>
      <c r="GI70" s="99"/>
      <c r="GJ70" s="99"/>
      <c r="GK70" s="99"/>
      <c r="GL70" s="99"/>
      <c r="GM70" s="99"/>
      <c r="GN70" s="99"/>
      <c r="GO70" s="99"/>
      <c r="GP70" s="99"/>
      <c r="GQ70" s="99"/>
      <c r="GR70" s="99"/>
      <c r="GS70" s="99"/>
      <c r="GT70" s="99"/>
      <c r="GU70" s="99"/>
      <c r="GV70" s="99"/>
      <c r="GW70" s="99"/>
      <c r="GX70" s="99"/>
      <c r="GY70" s="99"/>
      <c r="GZ70" s="99"/>
      <c r="HA70" s="99"/>
      <c r="HB70" s="99"/>
      <c r="HC70" s="99"/>
      <c r="HD70" s="99"/>
      <c r="HE70" s="99"/>
      <c r="HF70" s="99"/>
      <c r="HG70" s="99"/>
      <c r="HH70" s="99"/>
      <c r="HI70" s="99"/>
      <c r="HJ70" s="99"/>
      <c r="HK70" s="99"/>
      <c r="HL70" s="99"/>
      <c r="HM70" s="99"/>
      <c r="HN70" s="99"/>
      <c r="HO70" s="99"/>
      <c r="HP70" s="99"/>
      <c r="HQ70" s="99"/>
      <c r="HR70" s="99"/>
      <c r="HS70" s="99"/>
      <c r="HT70" s="99"/>
      <c r="HU70" s="99"/>
      <c r="HV70" s="99"/>
      <c r="HW70" s="99"/>
      <c r="HX70" s="99"/>
      <c r="HY70" s="99"/>
      <c r="HZ70" s="99"/>
      <c r="IA70" s="99"/>
      <c r="IB70" s="99"/>
      <c r="IC70" s="99"/>
      <c r="ID70" s="99"/>
      <c r="IE70" s="99"/>
      <c r="IF70" s="99"/>
      <c r="IG70" s="99"/>
      <c r="IH70" s="99"/>
      <c r="II70" s="99"/>
      <c r="IJ70" s="99"/>
    </row>
    <row r="71" spans="1:244" s="196" customFormat="1" ht="15" customHeight="1" x14ac:dyDescent="0.25">
      <c r="A71" s="199"/>
      <c r="B71" s="199"/>
      <c r="C71" s="213"/>
      <c r="D71" s="213"/>
      <c r="E71" s="213"/>
      <c r="F71" s="213"/>
      <c r="G71" s="213"/>
      <c r="H71" s="231"/>
      <c r="I71" s="229"/>
      <c r="J71" s="231"/>
      <c r="K71" s="231"/>
      <c r="L71" s="231"/>
      <c r="M71" s="231"/>
      <c r="N71" s="280"/>
      <c r="O71" s="280"/>
      <c r="P71" s="280"/>
      <c r="Q71" s="199"/>
      <c r="R71" s="195"/>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7"/>
      <c r="AT71" s="97"/>
      <c r="AU71" s="97"/>
      <c r="AV71" s="97"/>
      <c r="AW71" s="97"/>
      <c r="AX71" s="97"/>
      <c r="AY71" s="97"/>
      <c r="AZ71" s="97"/>
      <c r="BA71" s="97"/>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row>
    <row r="72" spans="1:244" s="196" customFormat="1" x14ac:dyDescent="0.25">
      <c r="A72" s="199"/>
      <c r="B72" s="199"/>
      <c r="C72" s="213"/>
      <c r="D72" s="213"/>
      <c r="E72" s="213"/>
      <c r="F72" s="213"/>
      <c r="G72" s="213"/>
      <c r="H72" s="213"/>
      <c r="I72" s="232"/>
      <c r="J72" s="213"/>
      <c r="K72" s="213"/>
      <c r="L72" s="213"/>
      <c r="M72" s="231"/>
      <c r="N72" s="233"/>
      <c r="O72" s="233"/>
      <c r="P72" s="233"/>
      <c r="Q72" s="199"/>
      <c r="R72" s="195"/>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7"/>
      <c r="AT72" s="97"/>
      <c r="AU72" s="97"/>
      <c r="AV72" s="97"/>
      <c r="AW72" s="97"/>
      <c r="AX72" s="97"/>
      <c r="AY72" s="97"/>
      <c r="AZ72" s="97"/>
      <c r="BA72" s="97"/>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c r="GH72" s="99"/>
      <c r="GI72" s="99"/>
      <c r="GJ72" s="99"/>
      <c r="GK72" s="99"/>
      <c r="GL72" s="99"/>
      <c r="GM72" s="99"/>
      <c r="GN72" s="99"/>
      <c r="GO72" s="99"/>
      <c r="GP72" s="99"/>
      <c r="GQ72" s="99"/>
      <c r="GR72" s="99"/>
      <c r="GS72" s="99"/>
      <c r="GT72" s="99"/>
      <c r="GU72" s="99"/>
      <c r="GV72" s="99"/>
      <c r="GW72" s="99"/>
      <c r="GX72" s="99"/>
      <c r="GY72" s="99"/>
      <c r="GZ72" s="99"/>
      <c r="HA72" s="99"/>
      <c r="HB72" s="99"/>
      <c r="HC72" s="99"/>
      <c r="HD72" s="99"/>
      <c r="HE72" s="99"/>
      <c r="HF72" s="99"/>
      <c r="HG72" s="99"/>
      <c r="HH72" s="99"/>
      <c r="HI72" s="99"/>
      <c r="HJ72" s="99"/>
      <c r="HK72" s="99"/>
      <c r="HL72" s="99"/>
      <c r="HM72" s="99"/>
      <c r="HN72" s="99"/>
      <c r="HO72" s="99"/>
      <c r="HP72" s="99"/>
      <c r="HQ72" s="99"/>
      <c r="HR72" s="99"/>
      <c r="HS72" s="99"/>
      <c r="HT72" s="99"/>
      <c r="HU72" s="99"/>
      <c r="HV72" s="99"/>
      <c r="HW72" s="99"/>
      <c r="HX72" s="99"/>
      <c r="HY72" s="99"/>
      <c r="HZ72" s="99"/>
      <c r="IA72" s="99"/>
      <c r="IB72" s="99"/>
      <c r="IC72" s="99"/>
      <c r="ID72" s="99"/>
      <c r="IE72" s="99"/>
      <c r="IF72" s="99"/>
      <c r="IG72" s="99"/>
      <c r="IH72" s="99"/>
      <c r="II72" s="99"/>
      <c r="IJ72" s="99"/>
    </row>
    <row r="73" spans="1:244" s="207" customFormat="1" x14ac:dyDescent="0.25">
      <c r="S73" s="133"/>
      <c r="T73" s="133"/>
      <c r="U73" s="133"/>
      <c r="V73" s="133"/>
      <c r="W73" s="133"/>
      <c r="X73" s="133"/>
      <c r="Y73" s="133"/>
      <c r="Z73" s="133"/>
      <c r="AA73" s="133"/>
      <c r="AB73" s="133"/>
      <c r="AC73" s="132"/>
      <c r="AD73" s="133"/>
      <c r="AE73" s="133"/>
      <c r="AF73" s="133"/>
      <c r="AG73" s="133"/>
      <c r="AH73" s="133"/>
      <c r="AI73" s="133"/>
      <c r="AJ73" s="133"/>
      <c r="AK73" s="133"/>
      <c r="AL73" s="133"/>
      <c r="AM73" s="133"/>
      <c r="AN73" s="133"/>
      <c r="AO73" s="133"/>
      <c r="AP73" s="133"/>
      <c r="AQ73" s="133"/>
      <c r="AR73" s="133"/>
      <c r="AS73" s="531"/>
      <c r="AT73" s="531"/>
      <c r="AU73" s="530"/>
      <c r="AV73" s="530"/>
      <c r="AW73" s="531"/>
      <c r="AX73" s="531"/>
      <c r="AY73" s="531"/>
      <c r="AZ73" s="531"/>
      <c r="BA73" s="531"/>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row>
    <row r="74" spans="1:244" s="97" customFormat="1" x14ac:dyDescent="0.25">
      <c r="A74" s="547" t="s">
        <v>155</v>
      </c>
      <c r="B74" s="547"/>
      <c r="C74" s="547"/>
      <c r="D74" s="547"/>
      <c r="E74" s="547"/>
      <c r="F74" s="547"/>
      <c r="G74" s="547"/>
      <c r="H74" s="547"/>
      <c r="I74" s="147"/>
      <c r="J74" s="544" t="s">
        <v>68</v>
      </c>
      <c r="K74" s="544"/>
      <c r="L74" s="544"/>
      <c r="M74" s="544"/>
      <c r="N74" s="544"/>
      <c r="O74" s="544"/>
      <c r="P74" s="544"/>
      <c r="Q74" s="544"/>
      <c r="R74" s="544"/>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c r="GH74" s="99"/>
      <c r="GI74" s="99"/>
      <c r="GJ74" s="99"/>
      <c r="GK74" s="99"/>
      <c r="GL74" s="99"/>
      <c r="GM74" s="99"/>
      <c r="GN74" s="99"/>
      <c r="GO74" s="99"/>
      <c r="GP74" s="99"/>
      <c r="GQ74" s="99"/>
      <c r="GR74" s="99"/>
      <c r="GS74" s="99"/>
      <c r="GT74" s="99"/>
      <c r="GU74" s="99"/>
      <c r="GV74" s="99"/>
      <c r="GW74" s="99"/>
      <c r="GX74" s="99"/>
      <c r="GY74" s="99"/>
      <c r="GZ74" s="99"/>
      <c r="HA74" s="99"/>
      <c r="HB74" s="99"/>
      <c r="HC74" s="99"/>
      <c r="HD74" s="99"/>
      <c r="HE74" s="99"/>
      <c r="HF74" s="99"/>
      <c r="HG74" s="99"/>
      <c r="HH74" s="99"/>
      <c r="HI74" s="99"/>
      <c r="HJ74" s="99"/>
      <c r="HK74" s="99"/>
      <c r="HL74" s="99"/>
      <c r="HM74" s="99"/>
      <c r="HN74" s="99"/>
      <c r="HO74" s="99"/>
      <c r="HP74" s="99"/>
      <c r="HQ74" s="99"/>
      <c r="HR74" s="99"/>
      <c r="HS74" s="99"/>
      <c r="HT74" s="99"/>
      <c r="HU74" s="99"/>
      <c r="HV74" s="99"/>
      <c r="HW74" s="99"/>
      <c r="HX74" s="99"/>
      <c r="HY74" s="99"/>
      <c r="HZ74" s="99"/>
      <c r="IA74" s="99"/>
      <c r="IB74" s="99"/>
      <c r="IC74" s="99"/>
      <c r="ID74" s="99"/>
      <c r="IE74" s="99"/>
      <c r="IF74" s="99"/>
      <c r="IG74" s="99"/>
      <c r="IH74" s="99"/>
      <c r="II74" s="99"/>
      <c r="IJ74" s="99"/>
    </row>
    <row r="75" spans="1:244" s="196" customFormat="1" ht="24.75" customHeight="1" x14ac:dyDescent="0.25">
      <c r="A75" s="234"/>
      <c r="B75" s="234"/>
      <c r="C75" s="235"/>
      <c r="D75" s="235"/>
      <c r="E75" s="235"/>
      <c r="F75" s="235"/>
      <c r="G75" s="235"/>
      <c r="H75" s="282"/>
      <c r="J75" s="283"/>
      <c r="K75" s="150"/>
      <c r="L75" s="150"/>
      <c r="M75" s="150"/>
      <c r="N75" s="236"/>
      <c r="O75" s="545" t="s">
        <v>158</v>
      </c>
      <c r="P75" s="546"/>
      <c r="Q75" s="237"/>
      <c r="R75" s="236"/>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7"/>
      <c r="AT75" s="97"/>
      <c r="AU75" s="97"/>
      <c r="AV75" s="97"/>
      <c r="AW75" s="97"/>
      <c r="AX75" s="97"/>
      <c r="AY75" s="97"/>
      <c r="AZ75" s="97"/>
      <c r="BA75" s="97"/>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c r="GH75" s="99"/>
      <c r="GI75" s="99"/>
      <c r="GJ75" s="99"/>
      <c r="GK75" s="99"/>
      <c r="GL75" s="99"/>
      <c r="GM75" s="99"/>
      <c r="GN75" s="99"/>
      <c r="GO75" s="99"/>
      <c r="GP75" s="99"/>
      <c r="GQ75" s="99"/>
      <c r="GR75" s="99"/>
      <c r="GS75" s="99"/>
      <c r="GT75" s="99"/>
      <c r="GU75" s="99"/>
      <c r="GV75" s="99"/>
      <c r="GW75" s="99"/>
      <c r="GX75" s="99"/>
      <c r="GY75" s="99"/>
      <c r="GZ75" s="99"/>
      <c r="HA75" s="99"/>
      <c r="HB75" s="99"/>
      <c r="HC75" s="99"/>
      <c r="HD75" s="99"/>
      <c r="HE75" s="99"/>
      <c r="HF75" s="99"/>
      <c r="HG75" s="99"/>
      <c r="HH75" s="99"/>
      <c r="HI75" s="99"/>
      <c r="HJ75" s="99"/>
      <c r="HK75" s="99"/>
      <c r="HL75" s="99"/>
      <c r="HM75" s="99"/>
      <c r="HN75" s="99"/>
      <c r="HO75" s="99"/>
      <c r="HP75" s="99"/>
      <c r="HQ75" s="99"/>
      <c r="HR75" s="99"/>
      <c r="HS75" s="99"/>
      <c r="HT75" s="99"/>
      <c r="HU75" s="99"/>
      <c r="HV75" s="99"/>
      <c r="HW75" s="99"/>
      <c r="HX75" s="99"/>
      <c r="HY75" s="99"/>
      <c r="HZ75" s="99"/>
      <c r="IA75" s="99"/>
      <c r="IB75" s="99"/>
      <c r="IC75" s="99"/>
      <c r="ID75" s="99"/>
      <c r="IE75" s="99"/>
      <c r="IF75" s="99"/>
      <c r="IG75" s="99"/>
      <c r="IH75" s="99"/>
      <c r="II75" s="99"/>
      <c r="IJ75" s="99"/>
    </row>
    <row r="76" spans="1:244" s="204" customFormat="1" x14ac:dyDescent="0.25">
      <c r="A76" s="234"/>
      <c r="B76" s="234"/>
      <c r="C76" s="586" t="s">
        <v>154</v>
      </c>
      <c r="D76" s="587"/>
      <c r="E76" s="587"/>
      <c r="F76" s="588"/>
      <c r="G76" s="238"/>
      <c r="H76" s="282"/>
      <c r="I76" s="239"/>
      <c r="J76" s="283"/>
      <c r="K76" s="592" t="s">
        <v>157</v>
      </c>
      <c r="L76" s="581"/>
      <c r="M76" s="581"/>
      <c r="N76" s="581"/>
      <c r="O76" s="303" t="s">
        <v>159</v>
      </c>
      <c r="P76" s="240"/>
      <c r="Q76" s="241"/>
      <c r="R76" s="241"/>
      <c r="S76" s="203"/>
      <c r="T76" s="203"/>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530"/>
      <c r="AT76" s="530"/>
      <c r="AU76" s="530"/>
      <c r="AV76" s="530"/>
      <c r="AW76" s="530"/>
      <c r="AX76" s="530"/>
      <c r="AY76" s="530"/>
      <c r="AZ76" s="530"/>
      <c r="BA76" s="530"/>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c r="CB76" s="132"/>
      <c r="CC76" s="132"/>
      <c r="CD76" s="132"/>
      <c r="CE76" s="132"/>
      <c r="CF76" s="132"/>
      <c r="CG76" s="132"/>
      <c r="CH76" s="132"/>
      <c r="CI76" s="132"/>
      <c r="CJ76" s="132"/>
      <c r="CK76" s="132"/>
      <c r="CL76" s="132"/>
      <c r="CM76" s="132"/>
      <c r="CN76" s="132"/>
      <c r="CO76" s="132"/>
      <c r="CP76" s="132"/>
      <c r="CQ76" s="132"/>
      <c r="CR76" s="132"/>
      <c r="CS76" s="132"/>
      <c r="CT76" s="132"/>
      <c r="CU76" s="132"/>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132"/>
      <c r="GB76" s="132"/>
      <c r="GC76" s="132"/>
      <c r="GD76" s="132"/>
      <c r="GE76" s="132"/>
      <c r="GF76" s="132"/>
      <c r="GG76" s="132"/>
      <c r="GH76" s="132"/>
      <c r="GI76" s="132"/>
      <c r="GJ76" s="132"/>
      <c r="GK76" s="132"/>
      <c r="GL76" s="132"/>
      <c r="GM76" s="132"/>
      <c r="GN76" s="132"/>
      <c r="GO76" s="132"/>
      <c r="GP76" s="132"/>
      <c r="GQ76" s="132"/>
      <c r="GR76" s="132"/>
      <c r="GS76" s="132"/>
      <c r="GT76" s="132"/>
      <c r="GU76" s="132"/>
      <c r="GV76" s="132"/>
      <c r="GW76" s="132"/>
      <c r="GX76" s="132"/>
      <c r="GY76" s="132"/>
      <c r="GZ76" s="132"/>
      <c r="HA76" s="132"/>
      <c r="HB76" s="132"/>
      <c r="HC76" s="132"/>
      <c r="HD76" s="132"/>
      <c r="HE76" s="132"/>
      <c r="HF76" s="132"/>
      <c r="HG76" s="132"/>
      <c r="HH76" s="132"/>
      <c r="HI76" s="132"/>
      <c r="HJ76" s="132"/>
      <c r="HK76" s="132"/>
      <c r="HL76" s="132"/>
      <c r="HM76" s="132"/>
      <c r="HN76" s="132"/>
      <c r="HO76" s="132"/>
      <c r="HP76" s="132"/>
      <c r="HQ76" s="132"/>
      <c r="HR76" s="132"/>
      <c r="HS76" s="132"/>
      <c r="HT76" s="132"/>
      <c r="HU76" s="132"/>
      <c r="HV76" s="132"/>
      <c r="HW76" s="132"/>
      <c r="HX76" s="132"/>
      <c r="HY76" s="132"/>
      <c r="HZ76" s="132"/>
      <c r="IA76" s="132"/>
      <c r="IB76" s="132"/>
      <c r="IC76" s="132"/>
      <c r="ID76" s="132"/>
      <c r="IE76" s="132"/>
      <c r="IF76" s="132"/>
      <c r="IG76" s="132"/>
      <c r="IH76" s="132"/>
      <c r="II76" s="132"/>
      <c r="IJ76" s="132"/>
    </row>
    <row r="77" spans="1:244" s="196" customFormat="1" x14ac:dyDescent="0.25">
      <c r="A77" s="234"/>
      <c r="B77" s="234"/>
      <c r="C77" s="242"/>
      <c r="D77" s="242"/>
      <c r="E77" s="242"/>
      <c r="F77" s="243"/>
      <c r="G77" s="243"/>
      <c r="H77" s="282"/>
      <c r="I77" s="244"/>
      <c r="J77" s="283"/>
      <c r="K77" s="245"/>
      <c r="L77" s="245"/>
      <c r="M77" s="245"/>
      <c r="N77" s="246"/>
      <c r="O77" s="246"/>
      <c r="P77" s="247"/>
      <c r="Q77" s="237"/>
      <c r="R77" s="236"/>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7"/>
      <c r="AT77" s="97"/>
      <c r="AU77" s="97"/>
      <c r="AV77" s="97"/>
      <c r="AW77" s="97"/>
      <c r="AX77" s="97"/>
      <c r="AY77" s="97"/>
      <c r="AZ77" s="97"/>
      <c r="BA77" s="97"/>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99"/>
      <c r="GD77" s="99"/>
      <c r="GE77" s="99"/>
      <c r="GF77" s="99"/>
      <c r="GG77" s="99"/>
      <c r="GH77" s="99"/>
      <c r="GI77" s="99"/>
      <c r="GJ77" s="99"/>
      <c r="GK77" s="99"/>
      <c r="GL77" s="99"/>
      <c r="GM77" s="99"/>
      <c r="GN77" s="99"/>
      <c r="GO77" s="99"/>
      <c r="GP77" s="99"/>
      <c r="GQ77" s="99"/>
      <c r="GR77" s="99"/>
      <c r="GS77" s="99"/>
      <c r="GT77" s="99"/>
      <c r="GU77" s="99"/>
      <c r="GV77" s="99"/>
      <c r="GW77" s="99"/>
      <c r="GX77" s="99"/>
      <c r="GY77" s="99"/>
      <c r="GZ77" s="99"/>
      <c r="HA77" s="99"/>
      <c r="HB77" s="99"/>
      <c r="HC77" s="99"/>
      <c r="HD77" s="99"/>
      <c r="HE77" s="99"/>
      <c r="HF77" s="99"/>
      <c r="HG77" s="99"/>
      <c r="HH77" s="99"/>
      <c r="HI77" s="99"/>
      <c r="HJ77" s="99"/>
      <c r="HK77" s="99"/>
      <c r="HL77" s="99"/>
      <c r="HM77" s="99"/>
      <c r="HN77" s="99"/>
      <c r="HO77" s="99"/>
      <c r="HP77" s="99"/>
      <c r="HQ77" s="99"/>
      <c r="HR77" s="99"/>
      <c r="HS77" s="99"/>
      <c r="HT77" s="99"/>
      <c r="HU77" s="99"/>
      <c r="HV77" s="99"/>
      <c r="HW77" s="99"/>
      <c r="HX77" s="99"/>
      <c r="HY77" s="99"/>
      <c r="HZ77" s="99"/>
      <c r="IA77" s="99"/>
      <c r="IB77" s="99"/>
      <c r="IC77" s="99"/>
      <c r="ID77" s="99"/>
      <c r="IE77" s="99"/>
      <c r="IF77" s="99"/>
      <c r="IG77" s="99"/>
      <c r="IH77" s="99"/>
      <c r="II77" s="99"/>
      <c r="IJ77" s="99"/>
    </row>
    <row r="78" spans="1:244" s="196" customFormat="1" ht="80.25" customHeight="1" x14ac:dyDescent="0.25">
      <c r="A78" s="288"/>
      <c r="B78" s="282"/>
      <c r="C78" s="589" t="s">
        <v>156</v>
      </c>
      <c r="D78" s="553"/>
      <c r="E78" s="553"/>
      <c r="F78" s="590"/>
      <c r="G78" s="248"/>
      <c r="H78" s="282"/>
      <c r="I78" s="239"/>
      <c r="J78" s="283"/>
      <c r="K78" s="591" t="s">
        <v>160</v>
      </c>
      <c r="L78" s="587"/>
      <c r="M78" s="587"/>
      <c r="N78" s="587"/>
      <c r="O78" s="587"/>
      <c r="P78" s="148"/>
      <c r="Q78" s="284"/>
      <c r="R78" s="284"/>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7"/>
      <c r="AT78" s="97"/>
      <c r="AU78" s="97"/>
      <c r="AV78" s="97"/>
      <c r="AW78" s="97"/>
      <c r="AX78" s="97"/>
      <c r="AY78" s="97"/>
      <c r="AZ78" s="97"/>
      <c r="BA78" s="97"/>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C78" s="99"/>
      <c r="GD78" s="99"/>
      <c r="GE78" s="99"/>
      <c r="GF78" s="99"/>
      <c r="GG78" s="99"/>
      <c r="GH78" s="99"/>
      <c r="GI78" s="99"/>
      <c r="GJ78" s="99"/>
      <c r="GK78" s="99"/>
      <c r="GL78" s="99"/>
      <c r="GM78" s="99"/>
      <c r="GN78" s="99"/>
      <c r="GO78" s="99"/>
      <c r="GP78" s="99"/>
      <c r="GQ78" s="99"/>
      <c r="GR78" s="99"/>
      <c r="GS78" s="99"/>
      <c r="GT78" s="99"/>
      <c r="GU78" s="99"/>
      <c r="GV78" s="99"/>
      <c r="GW78" s="99"/>
      <c r="GX78" s="99"/>
      <c r="GY78" s="99"/>
      <c r="GZ78" s="99"/>
      <c r="HA78" s="99"/>
      <c r="HB78" s="99"/>
      <c r="HC78" s="99"/>
      <c r="HD78" s="99"/>
      <c r="HE78" s="99"/>
      <c r="HF78" s="99"/>
      <c r="HG78" s="99"/>
      <c r="HH78" s="99"/>
      <c r="HI78" s="99"/>
      <c r="HJ78" s="99"/>
      <c r="HK78" s="99"/>
      <c r="HL78" s="99"/>
      <c r="HM78" s="99"/>
      <c r="HN78" s="99"/>
      <c r="HO78" s="99"/>
      <c r="HP78" s="99"/>
      <c r="HQ78" s="99"/>
      <c r="HR78" s="99"/>
      <c r="HS78" s="99"/>
      <c r="HT78" s="99"/>
      <c r="HU78" s="99"/>
      <c r="HV78" s="99"/>
      <c r="HW78" s="99"/>
      <c r="HX78" s="99"/>
      <c r="HY78" s="99"/>
      <c r="HZ78" s="99"/>
      <c r="IA78" s="99"/>
      <c r="IB78" s="99"/>
      <c r="IC78" s="99"/>
      <c r="ID78" s="99"/>
      <c r="IE78" s="99"/>
      <c r="IF78" s="99"/>
      <c r="IG78" s="99"/>
      <c r="IH78" s="99"/>
      <c r="II78" s="99"/>
      <c r="IJ78" s="99"/>
    </row>
    <row r="79" spans="1:244" s="196" customFormat="1" x14ac:dyDescent="0.25">
      <c r="A79" s="234"/>
      <c r="B79" s="249"/>
      <c r="C79" s="282"/>
      <c r="D79" s="282"/>
      <c r="E79" s="282"/>
      <c r="F79" s="282"/>
      <c r="G79" s="282"/>
      <c r="H79" s="282"/>
      <c r="I79" s="285"/>
      <c r="J79" s="283"/>
      <c r="K79" s="286"/>
      <c r="L79" s="286"/>
      <c r="M79" s="286"/>
      <c r="N79" s="286"/>
      <c r="O79" s="286"/>
      <c r="P79" s="284"/>
      <c r="Q79" s="247"/>
      <c r="R79" s="236"/>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7"/>
      <c r="AT79" s="97"/>
      <c r="AU79" s="97"/>
      <c r="AV79" s="97"/>
      <c r="AW79" s="97"/>
      <c r="AX79" s="97"/>
      <c r="AY79" s="97"/>
      <c r="AZ79" s="97"/>
      <c r="BA79" s="97"/>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row>
    <row r="80" spans="1:244" s="196" customFormat="1" ht="64.5" customHeight="1" x14ac:dyDescent="0.25">
      <c r="A80" s="234"/>
      <c r="B80" s="234"/>
      <c r="C80" s="282"/>
      <c r="D80" s="282"/>
      <c r="E80" s="282"/>
      <c r="F80" s="282"/>
      <c r="G80" s="282"/>
      <c r="H80" s="282"/>
      <c r="I80" s="285"/>
      <c r="J80" s="283"/>
      <c r="K80" s="591" t="s">
        <v>161</v>
      </c>
      <c r="L80" s="587"/>
      <c r="M80" s="587"/>
      <c r="N80" s="587"/>
      <c r="O80" s="587"/>
      <c r="P80" s="149"/>
      <c r="Q80" s="284"/>
      <c r="R80" s="284"/>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7"/>
      <c r="AT80" s="97"/>
      <c r="AU80" s="97"/>
      <c r="AV80" s="97"/>
      <c r="AW80" s="97"/>
      <c r="AX80" s="97"/>
      <c r="AY80" s="97"/>
      <c r="AZ80" s="97"/>
      <c r="BA80" s="97"/>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row>
    <row r="81" spans="1:244" s="196" customFormat="1" x14ac:dyDescent="0.25">
      <c r="A81" s="234"/>
      <c r="B81" s="234"/>
      <c r="C81" s="242"/>
      <c r="D81" s="242"/>
      <c r="E81" s="242"/>
      <c r="F81" s="243"/>
      <c r="G81" s="243"/>
      <c r="H81" s="282"/>
      <c r="I81" s="244"/>
      <c r="J81" s="283"/>
      <c r="K81" s="250"/>
      <c r="L81" s="250"/>
      <c r="M81" s="250"/>
      <c r="N81" s="246"/>
      <c r="O81" s="246"/>
      <c r="P81" s="247"/>
      <c r="Q81" s="237"/>
      <c r="R81" s="236"/>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7"/>
      <c r="AT81" s="97"/>
      <c r="AU81" s="97"/>
      <c r="AV81" s="97"/>
      <c r="AW81" s="97"/>
      <c r="AX81" s="97"/>
      <c r="AY81" s="97"/>
      <c r="AZ81" s="97"/>
      <c r="BA81" s="97"/>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99"/>
      <c r="GD81" s="99"/>
      <c r="GE81" s="99"/>
      <c r="GF81" s="99"/>
      <c r="GG81" s="99"/>
      <c r="GH81" s="99"/>
      <c r="GI81" s="99"/>
      <c r="GJ81" s="99"/>
      <c r="GK81" s="99"/>
      <c r="GL81" s="99"/>
      <c r="GM81" s="99"/>
      <c r="GN81" s="99"/>
      <c r="GO81" s="99"/>
      <c r="GP81" s="99"/>
      <c r="GQ81" s="99"/>
      <c r="GR81" s="99"/>
      <c r="GS81" s="99"/>
      <c r="GT81" s="99"/>
      <c r="GU81" s="99"/>
      <c r="GV81" s="99"/>
      <c r="GW81" s="99"/>
      <c r="GX81" s="99"/>
      <c r="GY81" s="99"/>
      <c r="GZ81" s="99"/>
      <c r="HA81" s="99"/>
      <c r="HB81" s="99"/>
      <c r="HC81" s="99"/>
      <c r="HD81" s="99"/>
      <c r="HE81" s="99"/>
      <c r="HF81" s="99"/>
      <c r="HG81" s="99"/>
      <c r="HH81" s="99"/>
      <c r="HI81" s="99"/>
      <c r="HJ81" s="99"/>
      <c r="HK81" s="99"/>
      <c r="HL81" s="99"/>
      <c r="HM81" s="99"/>
      <c r="HN81" s="99"/>
      <c r="HO81" s="99"/>
      <c r="HP81" s="99"/>
      <c r="HQ81" s="99"/>
      <c r="HR81" s="99"/>
      <c r="HS81" s="99"/>
      <c r="HT81" s="99"/>
      <c r="HU81" s="99"/>
      <c r="HV81" s="99"/>
      <c r="HW81" s="99"/>
      <c r="HX81" s="99"/>
      <c r="HY81" s="99"/>
      <c r="HZ81" s="99"/>
      <c r="IA81" s="99"/>
      <c r="IB81" s="99"/>
      <c r="IC81" s="99"/>
      <c r="ID81" s="99"/>
      <c r="IE81" s="99"/>
      <c r="IF81" s="99"/>
      <c r="IG81" s="99"/>
      <c r="IH81" s="99"/>
      <c r="II81" s="99"/>
      <c r="IJ81" s="99"/>
    </row>
    <row r="82" spans="1:244" s="196" customFormat="1" x14ac:dyDescent="0.25">
      <c r="A82" s="234"/>
      <c r="B82" s="234"/>
      <c r="C82" s="282"/>
      <c r="D82" s="282"/>
      <c r="E82" s="282"/>
      <c r="F82" s="282"/>
      <c r="G82" s="282"/>
      <c r="H82" s="282"/>
      <c r="I82" s="285"/>
      <c r="J82" s="283"/>
      <c r="K82" s="591" t="s">
        <v>162</v>
      </c>
      <c r="L82" s="587"/>
      <c r="M82" s="587"/>
      <c r="N82" s="587"/>
      <c r="O82" s="587"/>
      <c r="P82" s="287"/>
      <c r="Q82" s="284"/>
      <c r="R82" s="284"/>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7"/>
      <c r="AT82" s="97"/>
      <c r="AU82" s="97"/>
      <c r="AV82" s="97"/>
      <c r="AW82" s="97"/>
      <c r="AX82" s="97"/>
      <c r="AY82" s="97"/>
      <c r="AZ82" s="97"/>
      <c r="BA82" s="97"/>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c r="GH82" s="99"/>
      <c r="GI82" s="99"/>
      <c r="GJ82" s="99"/>
      <c r="GK82" s="99"/>
      <c r="GL82" s="99"/>
      <c r="GM82" s="99"/>
      <c r="GN82" s="99"/>
      <c r="GO82" s="99"/>
      <c r="GP82" s="99"/>
      <c r="GQ82" s="99"/>
      <c r="GR82" s="99"/>
      <c r="GS82" s="99"/>
      <c r="GT82" s="99"/>
      <c r="GU82" s="99"/>
      <c r="GV82" s="99"/>
      <c r="GW82" s="99"/>
      <c r="GX82" s="99"/>
      <c r="GY82" s="99"/>
      <c r="GZ82" s="99"/>
      <c r="HA82" s="99"/>
      <c r="HB82" s="99"/>
      <c r="HC82" s="99"/>
      <c r="HD82" s="99"/>
      <c r="HE82" s="99"/>
      <c r="HF82" s="99"/>
      <c r="HG82" s="99"/>
      <c r="HH82" s="99"/>
      <c r="HI82" s="99"/>
      <c r="HJ82" s="99"/>
      <c r="HK82" s="99"/>
      <c r="HL82" s="99"/>
      <c r="HM82" s="99"/>
      <c r="HN82" s="99"/>
      <c r="HO82" s="99"/>
      <c r="HP82" s="99"/>
      <c r="HQ82" s="99"/>
      <c r="HR82" s="99"/>
      <c r="HS82" s="99"/>
      <c r="HT82" s="99"/>
      <c r="HU82" s="99"/>
      <c r="HV82" s="99"/>
      <c r="HW82" s="99"/>
      <c r="HX82" s="99"/>
      <c r="HY82" s="99"/>
      <c r="HZ82" s="99"/>
      <c r="IA82" s="99"/>
      <c r="IB82" s="99"/>
      <c r="IC82" s="99"/>
      <c r="ID82" s="99"/>
      <c r="IE82" s="99"/>
      <c r="IF82" s="99"/>
      <c r="IG82" s="99"/>
      <c r="IH82" s="99"/>
      <c r="II82" s="99"/>
      <c r="IJ82" s="99"/>
    </row>
    <row r="83" spans="1:244" s="196" customFormat="1" x14ac:dyDescent="0.25">
      <c r="A83" s="234"/>
      <c r="B83" s="234"/>
      <c r="C83" s="288"/>
      <c r="D83" s="288"/>
      <c r="E83" s="288"/>
      <c r="F83" s="288"/>
      <c r="G83" s="288"/>
      <c r="H83" s="282"/>
      <c r="I83" s="289"/>
      <c r="J83" s="283"/>
      <c r="K83" s="283"/>
      <c r="L83" s="283"/>
      <c r="M83" s="283"/>
      <c r="N83" s="283"/>
      <c r="O83" s="283"/>
      <c r="P83" s="283"/>
      <c r="Q83" s="283"/>
      <c r="R83" s="284"/>
      <c r="AS83" s="97"/>
      <c r="AT83" s="97"/>
      <c r="AU83" s="97"/>
      <c r="AV83" s="97"/>
      <c r="AW83" s="97"/>
      <c r="AX83" s="97"/>
      <c r="AY83" s="97"/>
      <c r="AZ83" s="97"/>
      <c r="BA83" s="97"/>
      <c r="BB83" s="99"/>
      <c r="BC83" s="99"/>
      <c r="BD83" s="99"/>
      <c r="BE83" s="99"/>
      <c r="BF83" s="99"/>
      <c r="BG83" s="99"/>
      <c r="BH83" s="99"/>
    </row>
    <row r="84" spans="1:244" s="198" customFormat="1" x14ac:dyDescent="0.25">
      <c r="A84" s="207"/>
      <c r="AC84" s="196"/>
      <c r="AS84" s="529"/>
      <c r="AT84" s="529"/>
      <c r="AU84" s="97"/>
      <c r="AV84" s="97"/>
      <c r="AW84" s="529"/>
      <c r="AX84" s="529"/>
      <c r="AY84" s="529"/>
      <c r="AZ84" s="529"/>
      <c r="BA84" s="529"/>
      <c r="BB84" s="96"/>
      <c r="BC84" s="96"/>
      <c r="BD84" s="96"/>
      <c r="BE84" s="96"/>
      <c r="BF84" s="96"/>
      <c r="BG84" s="96"/>
      <c r="BH84" s="96"/>
    </row>
    <row r="85" spans="1:244" s="97" customFormat="1" ht="28.5" customHeight="1" x14ac:dyDescent="0.25">
      <c r="A85" s="609" t="s">
        <v>169</v>
      </c>
      <c r="B85" s="610"/>
      <c r="C85" s="610"/>
      <c r="D85" s="610"/>
      <c r="E85" s="610"/>
      <c r="F85" s="610"/>
      <c r="G85" s="610"/>
      <c r="H85" s="610"/>
      <c r="I85" s="610"/>
      <c r="J85" s="610"/>
      <c r="K85" s="610"/>
      <c r="L85" s="610"/>
      <c r="M85" s="610"/>
      <c r="N85" s="610"/>
      <c r="O85" s="610"/>
      <c r="P85" s="610"/>
      <c r="Q85" s="610"/>
      <c r="R85" s="610"/>
      <c r="BB85" s="99"/>
      <c r="BC85" s="99"/>
      <c r="BD85" s="99"/>
      <c r="BE85" s="99"/>
      <c r="BF85" s="99"/>
      <c r="BG85" s="99"/>
      <c r="BH85" s="99"/>
    </row>
    <row r="86" spans="1:244" s="196" customFormat="1" x14ac:dyDescent="0.25">
      <c r="A86" s="251"/>
      <c r="B86" s="251"/>
      <c r="C86" s="252"/>
      <c r="D86" s="252"/>
      <c r="E86" s="252"/>
      <c r="F86" s="252"/>
      <c r="G86" s="252"/>
      <c r="H86" s="252"/>
      <c r="I86" s="252"/>
      <c r="J86" s="252"/>
      <c r="K86" s="252"/>
      <c r="L86" s="252"/>
      <c r="M86" s="252"/>
      <c r="N86" s="252"/>
      <c r="O86" s="252"/>
      <c r="P86" s="252"/>
      <c r="Q86" s="251"/>
      <c r="R86" s="252"/>
      <c r="AS86" s="97"/>
      <c r="AT86" s="97"/>
      <c r="AU86" s="97"/>
      <c r="AV86" s="97"/>
      <c r="AW86" s="97"/>
      <c r="AX86" s="97"/>
      <c r="AY86" s="97"/>
      <c r="AZ86" s="97"/>
      <c r="BA86" s="97"/>
      <c r="BB86" s="99"/>
      <c r="BC86" s="99"/>
      <c r="BD86" s="99"/>
      <c r="BE86" s="99"/>
      <c r="BF86" s="99"/>
      <c r="BG86" s="99"/>
      <c r="BH86" s="99"/>
    </row>
    <row r="87" spans="1:244" s="196" customFormat="1" x14ac:dyDescent="0.25">
      <c r="A87" s="251"/>
      <c r="B87" s="251"/>
      <c r="C87" s="639" t="s">
        <v>163</v>
      </c>
      <c r="D87" s="640"/>
      <c r="E87" s="640"/>
      <c r="F87" s="640"/>
      <c r="G87" s="640"/>
      <c r="H87" s="640"/>
      <c r="I87" s="640"/>
      <c r="J87" s="640"/>
      <c r="K87" s="640"/>
      <c r="L87" s="640"/>
      <c r="M87" s="640"/>
      <c r="N87" s="640"/>
      <c r="O87" s="640"/>
      <c r="P87" s="640"/>
      <c r="Q87" s="251"/>
      <c r="R87" s="252"/>
      <c r="AS87" s="97"/>
      <c r="AT87" s="97"/>
      <c r="AU87" s="97"/>
      <c r="AV87" s="97"/>
      <c r="AW87" s="97"/>
      <c r="AX87" s="97"/>
      <c r="AY87" s="97"/>
      <c r="AZ87" s="97"/>
      <c r="BA87" s="97"/>
      <c r="BB87" s="99"/>
      <c r="BC87" s="99"/>
      <c r="BD87" s="99"/>
      <c r="BE87" s="99"/>
      <c r="BF87" s="99"/>
      <c r="BG87" s="99"/>
      <c r="BH87" s="99"/>
    </row>
    <row r="88" spans="1:244" s="196" customFormat="1" x14ac:dyDescent="0.25">
      <c r="A88" s="253"/>
      <c r="B88" s="253"/>
      <c r="C88" s="593" t="s">
        <v>164</v>
      </c>
      <c r="D88" s="594"/>
      <c r="E88" s="594"/>
      <c r="F88" s="594"/>
      <c r="G88" s="594"/>
      <c r="H88" s="594"/>
      <c r="I88" s="594"/>
      <c r="J88" s="594"/>
      <c r="K88" s="594"/>
      <c r="L88" s="594"/>
      <c r="M88" s="594"/>
      <c r="N88" s="594"/>
      <c r="O88" s="594"/>
      <c r="P88" s="594"/>
      <c r="Q88" s="251"/>
      <c r="R88" s="252"/>
      <c r="AS88" s="97"/>
      <c r="AT88" s="97"/>
      <c r="AU88" s="97"/>
      <c r="AV88" s="97"/>
      <c r="AW88" s="97"/>
      <c r="AX88" s="97"/>
      <c r="AY88" s="97"/>
      <c r="AZ88" s="97"/>
      <c r="BA88" s="97"/>
      <c r="BB88" s="99"/>
      <c r="BC88" s="99"/>
      <c r="BD88" s="99"/>
      <c r="BE88" s="99"/>
      <c r="BF88" s="99"/>
      <c r="BG88" s="99"/>
      <c r="BH88" s="99"/>
    </row>
    <row r="89" spans="1:244" s="204" customFormat="1" x14ac:dyDescent="0.25">
      <c r="A89" s="253"/>
      <c r="B89" s="253"/>
      <c r="C89" s="593" t="s">
        <v>165</v>
      </c>
      <c r="D89" s="594"/>
      <c r="E89" s="594"/>
      <c r="F89" s="594"/>
      <c r="G89" s="594"/>
      <c r="H89" s="594"/>
      <c r="I89" s="594"/>
      <c r="J89" s="594"/>
      <c r="K89" s="594"/>
      <c r="L89" s="595"/>
      <c r="M89" s="230"/>
      <c r="N89" s="598"/>
      <c r="O89" s="599"/>
      <c r="P89" s="600"/>
      <c r="Q89" s="251"/>
      <c r="R89" s="252"/>
      <c r="S89" s="254"/>
      <c r="T89" s="254"/>
      <c r="AS89" s="530"/>
      <c r="AT89" s="530"/>
      <c r="AU89" s="530"/>
      <c r="AV89" s="530"/>
      <c r="AW89" s="530"/>
      <c r="AX89" s="530"/>
      <c r="AY89" s="530"/>
      <c r="AZ89" s="530"/>
      <c r="BA89" s="530"/>
      <c r="BB89" s="132"/>
      <c r="BC89" s="132"/>
      <c r="BD89" s="132"/>
      <c r="BE89" s="132"/>
      <c r="BF89" s="132"/>
      <c r="BG89" s="132"/>
      <c r="BH89" s="132"/>
    </row>
    <row r="90" spans="1:244" s="196" customFormat="1" x14ac:dyDescent="0.25">
      <c r="A90" s="253"/>
      <c r="B90" s="253"/>
      <c r="C90" s="255"/>
      <c r="D90" s="255"/>
      <c r="E90" s="255"/>
      <c r="F90" s="256"/>
      <c r="G90" s="256"/>
      <c r="H90" s="256"/>
      <c r="I90" s="256"/>
      <c r="J90" s="256"/>
      <c r="K90" s="255"/>
      <c r="L90" s="255"/>
      <c r="M90" s="255"/>
      <c r="N90" s="257"/>
      <c r="O90" s="257"/>
      <c r="P90" s="257"/>
      <c r="Q90" s="251"/>
      <c r="R90" s="252"/>
      <c r="AS90" s="97"/>
      <c r="AT90" s="97"/>
      <c r="AU90" s="97"/>
      <c r="AV90" s="97"/>
      <c r="AW90" s="97"/>
      <c r="AX90" s="97"/>
      <c r="AY90" s="97"/>
      <c r="AZ90" s="97"/>
      <c r="BA90" s="97"/>
      <c r="BB90" s="99"/>
      <c r="BC90" s="99"/>
      <c r="BD90" s="99"/>
      <c r="BE90" s="99"/>
      <c r="BF90" s="99"/>
      <c r="BG90" s="99"/>
      <c r="BH90" s="99"/>
    </row>
    <row r="91" spans="1:244" s="204" customFormat="1" x14ac:dyDescent="0.25">
      <c r="A91" s="253"/>
      <c r="B91" s="253"/>
      <c r="C91" s="593" t="s">
        <v>166</v>
      </c>
      <c r="D91" s="594"/>
      <c r="E91" s="594"/>
      <c r="F91" s="594"/>
      <c r="G91" s="594"/>
      <c r="H91" s="594"/>
      <c r="I91" s="594"/>
      <c r="J91" s="594"/>
      <c r="K91" s="594"/>
      <c r="L91" s="595"/>
      <c r="M91" s="230"/>
      <c r="N91" s="598"/>
      <c r="O91" s="599"/>
      <c r="P91" s="600"/>
      <c r="Q91" s="251"/>
      <c r="R91" s="252"/>
      <c r="S91" s="254"/>
      <c r="T91" s="254"/>
      <c r="AS91" s="530"/>
      <c r="AT91" s="530"/>
      <c r="AU91" s="530"/>
      <c r="AV91" s="530"/>
      <c r="AW91" s="530"/>
      <c r="AX91" s="530"/>
      <c r="AY91" s="530"/>
      <c r="AZ91" s="530"/>
      <c r="BA91" s="530"/>
      <c r="BB91" s="132"/>
      <c r="BC91" s="132"/>
      <c r="BD91" s="132"/>
      <c r="BE91" s="132"/>
      <c r="BF91" s="132"/>
      <c r="BG91" s="132"/>
      <c r="BH91" s="132"/>
    </row>
    <row r="92" spans="1:244" s="196" customFormat="1" x14ac:dyDescent="0.25">
      <c r="A92" s="253"/>
      <c r="B92" s="253"/>
      <c r="C92" s="255"/>
      <c r="D92" s="255"/>
      <c r="E92" s="255"/>
      <c r="F92" s="256"/>
      <c r="G92" s="256"/>
      <c r="H92" s="256"/>
      <c r="I92" s="256"/>
      <c r="J92" s="256"/>
      <c r="K92" s="255"/>
      <c r="L92" s="255"/>
      <c r="M92" s="255"/>
      <c r="N92" s="257"/>
      <c r="O92" s="257"/>
      <c r="P92" s="257"/>
      <c r="Q92" s="251"/>
      <c r="R92" s="252"/>
      <c r="AS92" s="97"/>
      <c r="AT92" s="97"/>
      <c r="AU92" s="97"/>
      <c r="AV92" s="97"/>
      <c r="AW92" s="97"/>
      <c r="AX92" s="97"/>
      <c r="AY92" s="97"/>
      <c r="AZ92" s="97"/>
      <c r="BA92" s="97"/>
      <c r="BB92" s="99"/>
      <c r="BC92" s="99"/>
      <c r="BD92" s="99"/>
      <c r="BE92" s="99"/>
      <c r="BF92" s="99"/>
      <c r="BG92" s="99"/>
      <c r="BH92" s="99"/>
    </row>
    <row r="93" spans="1:244" s="204" customFormat="1" x14ac:dyDescent="0.25">
      <c r="A93" s="253"/>
      <c r="B93" s="253"/>
      <c r="C93" s="593" t="s">
        <v>167</v>
      </c>
      <c r="D93" s="594"/>
      <c r="E93" s="594"/>
      <c r="F93" s="594"/>
      <c r="G93" s="594"/>
      <c r="H93" s="594"/>
      <c r="I93" s="594"/>
      <c r="J93" s="594"/>
      <c r="K93" s="594"/>
      <c r="L93" s="595"/>
      <c r="M93" s="230"/>
      <c r="N93" s="598"/>
      <c r="O93" s="599"/>
      <c r="P93" s="600"/>
      <c r="Q93" s="251"/>
      <c r="R93" s="252"/>
      <c r="S93" s="254"/>
      <c r="T93" s="254"/>
      <c r="AS93" s="530"/>
      <c r="AT93" s="530"/>
      <c r="AU93" s="530"/>
      <c r="AV93" s="530"/>
      <c r="AW93" s="530"/>
      <c r="AX93" s="530"/>
      <c r="AY93" s="530"/>
      <c r="AZ93" s="530"/>
      <c r="BA93" s="530"/>
      <c r="BB93" s="132"/>
      <c r="BC93" s="132"/>
      <c r="BD93" s="132"/>
      <c r="BE93" s="132"/>
      <c r="BF93" s="132"/>
      <c r="BG93" s="132"/>
      <c r="BH93" s="132"/>
    </row>
    <row r="94" spans="1:244" s="196" customFormat="1" x14ac:dyDescent="0.25">
      <c r="A94" s="253"/>
      <c r="B94" s="253"/>
      <c r="C94" s="255"/>
      <c r="D94" s="255"/>
      <c r="E94" s="255"/>
      <c r="F94" s="256"/>
      <c r="G94" s="256"/>
      <c r="H94" s="256"/>
      <c r="I94" s="256"/>
      <c r="J94" s="256"/>
      <c r="K94" s="255"/>
      <c r="L94" s="255"/>
      <c r="M94" s="255"/>
      <c r="N94" s="257"/>
      <c r="O94" s="257"/>
      <c r="P94" s="257"/>
      <c r="Q94" s="251"/>
      <c r="R94" s="252"/>
      <c r="AS94" s="97"/>
      <c r="AT94" s="97"/>
      <c r="AU94" s="97"/>
      <c r="AV94" s="97"/>
      <c r="AW94" s="97"/>
      <c r="AX94" s="97"/>
      <c r="AY94" s="97"/>
      <c r="AZ94" s="97"/>
      <c r="BA94" s="97"/>
      <c r="BB94" s="99"/>
      <c r="BC94" s="99"/>
      <c r="BD94" s="99"/>
      <c r="BE94" s="99"/>
      <c r="BF94" s="99"/>
      <c r="BG94" s="99"/>
      <c r="BH94" s="99"/>
    </row>
    <row r="95" spans="1:244" s="204" customFormat="1" ht="29.25" customHeight="1" x14ac:dyDescent="0.25">
      <c r="A95" s="253"/>
      <c r="B95" s="253"/>
      <c r="C95" s="593" t="s">
        <v>168</v>
      </c>
      <c r="D95" s="594"/>
      <c r="E95" s="594"/>
      <c r="F95" s="594"/>
      <c r="G95" s="594"/>
      <c r="H95" s="594"/>
      <c r="I95" s="594"/>
      <c r="J95" s="594"/>
      <c r="K95" s="594"/>
      <c r="L95" s="595"/>
      <c r="M95" s="230"/>
      <c r="N95" s="598"/>
      <c r="O95" s="599"/>
      <c r="P95" s="600"/>
      <c r="Q95" s="251"/>
      <c r="R95" s="252"/>
      <c r="S95" s="254"/>
      <c r="T95" s="254"/>
      <c r="AS95" s="530"/>
      <c r="AT95" s="530"/>
      <c r="AU95" s="530"/>
      <c r="AV95" s="530"/>
      <c r="AW95" s="530"/>
      <c r="AX95" s="530"/>
      <c r="AY95" s="530"/>
      <c r="AZ95" s="530"/>
      <c r="BA95" s="530"/>
      <c r="BB95" s="132"/>
      <c r="BC95" s="132"/>
      <c r="BD95" s="132"/>
      <c r="BE95" s="132"/>
      <c r="BF95" s="132"/>
      <c r="BG95" s="132"/>
      <c r="BH95" s="132"/>
    </row>
    <row r="96" spans="1:244" s="196" customFormat="1" x14ac:dyDescent="0.25">
      <c r="A96" s="253"/>
      <c r="B96" s="253"/>
      <c r="C96" s="255"/>
      <c r="D96" s="255"/>
      <c r="E96" s="255"/>
      <c r="F96" s="255"/>
      <c r="G96" s="255"/>
      <c r="H96" s="255"/>
      <c r="I96" s="255"/>
      <c r="J96" s="255"/>
      <c r="K96" s="255"/>
      <c r="L96" s="255"/>
      <c r="M96" s="258"/>
      <c r="N96" s="259"/>
      <c r="O96" s="259"/>
      <c r="P96" s="259"/>
      <c r="Q96" s="251"/>
      <c r="R96" s="252"/>
      <c r="AS96" s="97"/>
      <c r="AT96" s="97"/>
      <c r="AU96" s="97"/>
      <c r="AV96" s="97"/>
      <c r="AW96" s="97"/>
      <c r="AX96" s="97"/>
      <c r="AY96" s="97"/>
      <c r="AZ96" s="97"/>
      <c r="BA96" s="97"/>
      <c r="BB96" s="99"/>
      <c r="BC96" s="99"/>
      <c r="BD96" s="99"/>
      <c r="BE96" s="99"/>
      <c r="BF96" s="99"/>
      <c r="BG96" s="99"/>
      <c r="BH96" s="99"/>
    </row>
    <row r="97" spans="1:60" s="96" customFormat="1" x14ac:dyDescent="0.25">
      <c r="A97" s="133"/>
      <c r="AC97" s="99"/>
      <c r="AS97" s="529"/>
      <c r="AT97" s="529"/>
      <c r="AU97" s="97"/>
      <c r="AV97" s="97"/>
      <c r="AW97" s="529"/>
      <c r="AX97" s="529"/>
      <c r="AY97" s="529"/>
      <c r="AZ97" s="529"/>
      <c r="BA97" s="529"/>
    </row>
    <row r="98" spans="1:60" s="292" customFormat="1" x14ac:dyDescent="0.25">
      <c r="A98" s="597" t="s">
        <v>170</v>
      </c>
      <c r="B98" s="597"/>
      <c r="C98" s="597"/>
      <c r="D98" s="597"/>
      <c r="E98" s="597"/>
      <c r="F98" s="597"/>
      <c r="G98" s="597"/>
      <c r="H98" s="597"/>
      <c r="I98" s="597"/>
      <c r="J98" s="597"/>
      <c r="K98" s="597"/>
      <c r="L98" s="597"/>
      <c r="M98" s="597"/>
      <c r="N98" s="597"/>
      <c r="O98" s="597"/>
      <c r="P98" s="597"/>
      <c r="Q98" s="597"/>
      <c r="R98" s="597"/>
      <c r="BB98" s="293"/>
      <c r="BC98" s="293"/>
      <c r="BD98" s="293"/>
      <c r="BE98" s="293"/>
      <c r="BF98" s="293"/>
      <c r="BG98" s="293"/>
      <c r="BH98" s="293"/>
    </row>
    <row r="99" spans="1:60" s="260" customFormat="1" x14ac:dyDescent="0.25">
      <c r="A99" s="261"/>
      <c r="AS99" s="532"/>
      <c r="AT99" s="532"/>
      <c r="AU99" s="532"/>
      <c r="AV99" s="532"/>
      <c r="AW99" s="532"/>
      <c r="AX99" s="532"/>
      <c r="AY99" s="532"/>
      <c r="AZ99" s="532"/>
      <c r="BA99" s="532"/>
      <c r="BB99" s="156"/>
      <c r="BC99" s="156"/>
      <c r="BD99" s="156"/>
      <c r="BE99" s="156"/>
      <c r="BF99" s="156"/>
      <c r="BG99" s="156"/>
      <c r="BH99" s="156"/>
    </row>
    <row r="100" spans="1:60" s="260" customFormat="1" ht="23.25" customHeight="1" x14ac:dyDescent="0.25">
      <c r="A100" s="261"/>
      <c r="C100" s="634" t="s">
        <v>171</v>
      </c>
      <c r="D100" s="635"/>
      <c r="E100" s="635"/>
      <c r="F100" s="636"/>
      <c r="G100" s="632"/>
      <c r="H100" s="633"/>
      <c r="I100" s="633"/>
      <c r="J100" s="632"/>
      <c r="K100" s="623" t="s">
        <v>172</v>
      </c>
      <c r="L100" s="624"/>
      <c r="M100" s="625"/>
      <c r="N100" s="604"/>
      <c r="O100" s="605"/>
      <c r="P100" s="606"/>
      <c r="AS100" s="532"/>
      <c r="AT100" s="532"/>
      <c r="AU100" s="532"/>
      <c r="AV100" s="532"/>
      <c r="AW100" s="532"/>
      <c r="AX100" s="532"/>
      <c r="AY100" s="532"/>
      <c r="AZ100" s="532"/>
      <c r="BA100" s="532"/>
      <c r="BB100" s="156"/>
      <c r="BC100" s="156"/>
      <c r="BD100" s="156"/>
      <c r="BE100" s="156"/>
      <c r="BF100" s="156"/>
      <c r="BG100" s="156"/>
      <c r="BH100" s="156"/>
    </row>
    <row r="101" spans="1:60" s="260" customFormat="1" ht="23.25" customHeight="1" thickBot="1" x14ac:dyDescent="0.3">
      <c r="A101" s="261"/>
      <c r="C101" s="262"/>
      <c r="D101" s="262"/>
      <c r="E101" s="262"/>
      <c r="F101" s="262"/>
      <c r="G101" s="262"/>
      <c r="H101" s="262"/>
      <c r="I101" s="262"/>
      <c r="J101" s="262"/>
      <c r="K101" s="262"/>
      <c r="L101" s="262"/>
      <c r="M101" s="262"/>
      <c r="N101" s="262"/>
      <c r="O101" s="262"/>
      <c r="P101" s="262"/>
      <c r="AS101" s="532"/>
      <c r="AT101" s="532"/>
      <c r="AU101" s="532"/>
      <c r="AV101" s="532"/>
      <c r="AW101" s="532"/>
      <c r="AX101" s="532"/>
      <c r="AY101" s="532"/>
      <c r="AZ101" s="532"/>
      <c r="BA101" s="532"/>
      <c r="BB101" s="156"/>
      <c r="BC101" s="156"/>
      <c r="BD101" s="156"/>
      <c r="BE101" s="156"/>
      <c r="BF101" s="156"/>
      <c r="BG101" s="156"/>
      <c r="BH101" s="156"/>
    </row>
    <row r="102" spans="1:60" s="261" customFormat="1" ht="6.75" customHeight="1" x14ac:dyDescent="0.25">
      <c r="B102" s="217"/>
      <c r="C102" s="263"/>
      <c r="D102" s="263"/>
      <c r="E102" s="263"/>
      <c r="F102" s="264"/>
      <c r="G102" s="264"/>
      <c r="H102" s="264"/>
      <c r="I102" s="264"/>
      <c r="J102" s="264"/>
      <c r="K102" s="263"/>
      <c r="L102" s="263"/>
      <c r="M102" s="263"/>
      <c r="N102" s="264"/>
      <c r="O102" s="264"/>
      <c r="P102" s="264"/>
      <c r="Q102" s="265"/>
      <c r="R102" s="266"/>
      <c r="S102" s="266"/>
      <c r="T102" s="266"/>
      <c r="AS102" s="533"/>
      <c r="AT102" s="533"/>
      <c r="AU102" s="533"/>
      <c r="AV102" s="533"/>
      <c r="AW102" s="533"/>
      <c r="AX102" s="533"/>
      <c r="AY102" s="533"/>
      <c r="AZ102" s="533"/>
      <c r="BA102" s="533"/>
      <c r="BB102" s="157"/>
      <c r="BC102" s="157"/>
      <c r="BD102" s="157"/>
      <c r="BE102" s="157"/>
      <c r="BF102" s="157"/>
      <c r="BG102" s="157"/>
      <c r="BH102" s="157"/>
    </row>
    <row r="103" spans="1:60" s="260" customFormat="1" ht="34.5" customHeight="1" x14ac:dyDescent="0.25">
      <c r="A103" s="267"/>
      <c r="B103" s="220"/>
      <c r="C103" s="550" t="s">
        <v>173</v>
      </c>
      <c r="D103" s="550"/>
      <c r="E103" s="550"/>
      <c r="F103" s="550"/>
      <c r="G103" s="550"/>
      <c r="H103" s="551"/>
      <c r="I103" s="548"/>
      <c r="J103" s="549"/>
      <c r="K103" s="602" t="s">
        <v>174</v>
      </c>
      <c r="L103" s="603"/>
      <c r="M103" s="603"/>
      <c r="N103" s="603"/>
      <c r="O103" s="603"/>
      <c r="P103" s="268"/>
      <c r="Q103" s="269"/>
      <c r="AS103" s="532"/>
      <c r="AT103" s="532"/>
      <c r="AU103" s="532"/>
      <c r="AV103" s="532"/>
      <c r="AW103" s="532"/>
      <c r="AX103" s="532"/>
      <c r="AY103" s="532"/>
      <c r="AZ103" s="532"/>
      <c r="BA103" s="532"/>
      <c r="BB103" s="156"/>
      <c r="BC103" s="156"/>
      <c r="BD103" s="156"/>
      <c r="BE103" s="156"/>
      <c r="BF103" s="156"/>
      <c r="BG103" s="156"/>
      <c r="BH103" s="156"/>
    </row>
    <row r="104" spans="1:60" s="260" customFormat="1" ht="13.5" customHeight="1" x14ac:dyDescent="0.25">
      <c r="A104" s="261"/>
      <c r="B104" s="220"/>
      <c r="C104" s="270"/>
      <c r="D104" s="270"/>
      <c r="E104" s="270"/>
      <c r="F104" s="270"/>
      <c r="G104" s="270"/>
      <c r="H104" s="270"/>
      <c r="I104" s="270"/>
      <c r="J104" s="271"/>
      <c r="K104" s="272"/>
      <c r="L104" s="272"/>
      <c r="M104" s="272"/>
      <c r="N104" s="272"/>
      <c r="O104" s="272"/>
      <c r="P104" s="272"/>
      <c r="Q104" s="269"/>
      <c r="AS104" s="532"/>
      <c r="AT104" s="532"/>
      <c r="AU104" s="532"/>
      <c r="AV104" s="532"/>
      <c r="AW104" s="532"/>
      <c r="AX104" s="532"/>
      <c r="AY104" s="532"/>
      <c r="AZ104" s="532"/>
      <c r="BA104" s="532"/>
      <c r="BB104" s="156"/>
      <c r="BC104" s="156"/>
      <c r="BD104" s="156"/>
      <c r="BE104" s="156"/>
      <c r="BF104" s="156"/>
      <c r="BG104" s="156"/>
      <c r="BH104" s="156"/>
    </row>
    <row r="105" spans="1:60" s="260" customFormat="1" ht="30" x14ac:dyDescent="0.25">
      <c r="A105" s="261"/>
      <c r="B105" s="220"/>
      <c r="C105" s="611" t="s">
        <v>175</v>
      </c>
      <c r="D105" s="611"/>
      <c r="E105" s="611"/>
      <c r="F105" s="626"/>
      <c r="G105" s="626"/>
      <c r="H105" s="627"/>
      <c r="I105" s="627"/>
      <c r="J105" s="626"/>
      <c r="K105" s="273"/>
      <c r="L105" s="273"/>
      <c r="M105" s="274">
        <v>1</v>
      </c>
      <c r="N105" s="274" t="s">
        <v>177</v>
      </c>
      <c r="O105" s="274" t="s">
        <v>178</v>
      </c>
      <c r="P105" s="274" t="s">
        <v>179</v>
      </c>
      <c r="Q105" s="269"/>
      <c r="AS105" s="532"/>
      <c r="AT105" s="532"/>
      <c r="AU105" s="532"/>
      <c r="AV105" s="532"/>
      <c r="AW105" s="532"/>
      <c r="AX105" s="532"/>
      <c r="AY105" s="532"/>
      <c r="AZ105" s="532"/>
      <c r="BA105" s="532"/>
      <c r="BB105" s="156"/>
      <c r="BC105" s="156"/>
      <c r="BD105" s="156"/>
      <c r="BE105" s="156"/>
      <c r="BF105" s="156"/>
      <c r="BG105" s="156"/>
      <c r="BH105" s="156"/>
    </row>
    <row r="106" spans="1:60" s="260" customFormat="1" ht="42.75" customHeight="1" x14ac:dyDescent="0.25">
      <c r="A106" s="261"/>
      <c r="B106" s="220"/>
      <c r="C106" s="611"/>
      <c r="D106" s="611"/>
      <c r="E106" s="611"/>
      <c r="F106" s="626"/>
      <c r="G106" s="626"/>
      <c r="H106" s="627"/>
      <c r="I106" s="627"/>
      <c r="J106" s="626"/>
      <c r="K106" s="607" t="s">
        <v>176</v>
      </c>
      <c r="L106" s="608"/>
      <c r="M106" s="290"/>
      <c r="N106" s="275"/>
      <c r="O106" s="275"/>
      <c r="P106" s="275"/>
      <c r="Q106" s="269"/>
      <c r="AS106" s="532"/>
      <c r="AT106" s="532"/>
      <c r="AU106" s="532"/>
      <c r="AV106" s="532"/>
      <c r="AW106" s="532"/>
      <c r="AX106" s="532"/>
      <c r="AY106" s="532"/>
      <c r="AZ106" s="532"/>
      <c r="BA106" s="532"/>
      <c r="BB106" s="156"/>
      <c r="BC106" s="156"/>
      <c r="BD106" s="156"/>
      <c r="BE106" s="156"/>
      <c r="BF106" s="156"/>
      <c r="BG106" s="156"/>
      <c r="BH106" s="156"/>
    </row>
    <row r="107" spans="1:60" s="260" customFormat="1" ht="15.75" thickBot="1" x14ac:dyDescent="0.3">
      <c r="A107" s="261"/>
      <c r="B107" s="222"/>
      <c r="C107" s="276"/>
      <c r="D107" s="276"/>
      <c r="E107" s="276"/>
      <c r="F107" s="276"/>
      <c r="G107" s="276"/>
      <c r="H107" s="276"/>
      <c r="I107" s="276"/>
      <c r="J107" s="276"/>
      <c r="K107" s="291"/>
      <c r="L107" s="291"/>
      <c r="M107" s="276"/>
      <c r="N107" s="276"/>
      <c r="O107" s="276"/>
      <c r="P107" s="276"/>
      <c r="Q107" s="277"/>
      <c r="AS107" s="532"/>
      <c r="AT107" s="532"/>
      <c r="AU107" s="532"/>
      <c r="AV107" s="532"/>
      <c r="AW107" s="532"/>
      <c r="AX107" s="532"/>
      <c r="AY107" s="532"/>
      <c r="AZ107" s="532"/>
      <c r="BA107" s="532"/>
      <c r="BB107" s="156"/>
      <c r="BC107" s="156"/>
      <c r="BD107" s="156"/>
      <c r="BE107" s="156"/>
      <c r="BF107" s="156"/>
      <c r="BG107" s="156"/>
      <c r="BH107" s="156"/>
    </row>
    <row r="108" spans="1:60" s="260" customFormat="1" ht="16.5" customHeight="1" x14ac:dyDescent="0.25">
      <c r="A108" s="261"/>
      <c r="C108" s="583" t="s">
        <v>180</v>
      </c>
      <c r="D108" s="583"/>
      <c r="E108" s="583"/>
      <c r="F108" s="583"/>
      <c r="G108" s="583"/>
      <c r="H108" s="583"/>
      <c r="I108" s="583"/>
      <c r="J108" s="583"/>
      <c r="K108" s="583"/>
      <c r="L108" s="583"/>
      <c r="M108" s="583"/>
      <c r="N108" s="583"/>
      <c r="O108" s="583"/>
      <c r="P108" s="583"/>
      <c r="S108" s="584"/>
      <c r="T108" s="584"/>
      <c r="U108" s="584"/>
      <c r="V108" s="584"/>
      <c r="W108" s="584"/>
      <c r="X108" s="584"/>
      <c r="Y108" s="584"/>
      <c r="Z108" s="584"/>
      <c r="AA108" s="584"/>
      <c r="AB108" s="584"/>
      <c r="AC108" s="584"/>
      <c r="AD108" s="584"/>
      <c r="AS108" s="532"/>
      <c r="AT108" s="532"/>
      <c r="AU108" s="532"/>
      <c r="AV108" s="532"/>
      <c r="AW108" s="532"/>
      <c r="AX108" s="532"/>
      <c r="AY108" s="532"/>
      <c r="AZ108" s="532"/>
      <c r="BA108" s="532"/>
      <c r="BB108" s="156"/>
      <c r="BC108" s="156"/>
      <c r="BD108" s="156"/>
      <c r="BE108" s="156"/>
      <c r="BF108" s="156"/>
      <c r="BG108" s="156"/>
      <c r="BH108" s="156"/>
    </row>
    <row r="109" spans="1:60" s="260" customFormat="1" ht="39.75" customHeight="1" x14ac:dyDescent="0.25">
      <c r="A109" s="261"/>
      <c r="C109" s="637" t="s">
        <v>181</v>
      </c>
      <c r="D109" s="638"/>
      <c r="E109" s="638"/>
      <c r="F109" s="638"/>
      <c r="G109" s="638"/>
      <c r="H109" s="638"/>
      <c r="I109" s="638"/>
      <c r="J109" s="638"/>
      <c r="K109" s="638"/>
      <c r="L109" s="638"/>
      <c r="M109" s="638"/>
      <c r="N109" s="638"/>
      <c r="O109" s="638"/>
      <c r="P109" s="638"/>
      <c r="S109" s="584" t="str">
        <f>IF(AT8=TRUE,"For IATF 16949: Total workforce of the site(s) within the scope of certification (including full-time, part-time and contract employees and the average number of daily and temporary employees over the last 6 months).","")</f>
        <v/>
      </c>
      <c r="T109" s="584"/>
      <c r="U109" s="584"/>
      <c r="V109" s="584"/>
      <c r="W109" s="584"/>
      <c r="X109" s="584"/>
      <c r="Y109" s="584"/>
      <c r="Z109" s="584"/>
      <c r="AA109" s="584"/>
      <c r="AB109" s="584"/>
      <c r="AC109" s="584"/>
      <c r="AD109" s="584"/>
      <c r="AS109" s="532"/>
      <c r="AT109" s="532"/>
      <c r="AU109" s="532"/>
      <c r="AV109" s="532"/>
      <c r="AW109" s="532"/>
      <c r="AX109" s="532"/>
      <c r="AY109" s="532"/>
      <c r="AZ109" s="532"/>
      <c r="BA109" s="532"/>
      <c r="BB109" s="156"/>
      <c r="BC109" s="156"/>
      <c r="BD109" s="156"/>
      <c r="BE109" s="156"/>
      <c r="BF109" s="156"/>
      <c r="BG109" s="156"/>
      <c r="BH109" s="156"/>
    </row>
    <row r="110" spans="1:60" s="260" customFormat="1" ht="39.75" customHeight="1" x14ac:dyDescent="0.25">
      <c r="A110" s="261"/>
      <c r="C110" s="637" t="s">
        <v>182</v>
      </c>
      <c r="D110" s="638"/>
      <c r="E110" s="638"/>
      <c r="F110" s="638"/>
      <c r="G110" s="638"/>
      <c r="H110" s="638"/>
      <c r="I110" s="638"/>
      <c r="J110" s="638"/>
      <c r="K110" s="638"/>
      <c r="L110" s="638"/>
      <c r="M110" s="638"/>
      <c r="N110" s="638"/>
      <c r="O110" s="638"/>
      <c r="P110" s="638"/>
      <c r="S110" s="584" t="str">
        <f>IF(AT13=TRUE,"For EN 9100 / 9110 / 9120: Detail the number of employees concerned by each standard if different (e.g. a larger number of employees concerned by ISO 9001 than the number of employees concerned by EN 9100)","")</f>
        <v/>
      </c>
      <c r="T110" s="584"/>
      <c r="U110" s="584"/>
      <c r="V110" s="584"/>
      <c r="W110" s="584"/>
      <c r="X110" s="584"/>
      <c r="Y110" s="584"/>
      <c r="Z110" s="584"/>
      <c r="AA110" s="584"/>
      <c r="AB110" s="584"/>
      <c r="AC110" s="584"/>
      <c r="AD110" s="584"/>
      <c r="AS110" s="532"/>
      <c r="AT110" s="532"/>
      <c r="AU110" s="532"/>
      <c r="AV110" s="532"/>
      <c r="AW110" s="532"/>
      <c r="AX110" s="532"/>
      <c r="AY110" s="532"/>
      <c r="AZ110" s="532"/>
      <c r="BA110" s="532"/>
      <c r="BB110" s="156"/>
      <c r="BC110" s="156"/>
      <c r="BD110" s="156"/>
      <c r="BE110" s="156"/>
      <c r="BF110" s="156"/>
      <c r="BG110" s="156"/>
      <c r="BH110" s="156"/>
    </row>
    <row r="111" spans="1:60" s="260" customFormat="1" ht="44.25" customHeight="1" x14ac:dyDescent="0.25">
      <c r="A111" s="261"/>
      <c r="C111" s="638" t="str">
        <f>IF(AT7=TRUE,"(*) - Management team headcount, energy team headcount, technical services headcount in charge of energy performance improvement, headcount of people in charge of achieving and maintaining energy targets,"&amp;" headcount of people responsible for significant energy use, headcount dedicated to energy and energy-using equipment purchases, headcount dedicated to facility maintenance and measurement plan, ....","")</f>
        <v/>
      </c>
      <c r="D111" s="638"/>
      <c r="E111" s="638"/>
      <c r="F111" s="638"/>
      <c r="G111" s="638"/>
      <c r="H111" s="638"/>
      <c r="I111" s="638"/>
      <c r="J111" s="638"/>
      <c r="K111" s="638"/>
      <c r="L111" s="638"/>
      <c r="M111" s="638"/>
      <c r="N111" s="638"/>
      <c r="O111" s="638"/>
      <c r="P111" s="638"/>
      <c r="S111" s="584" t="str">
        <f>IF(AT14=TRUE,"For IRIS: The size of the workforce (including temporary staff) linked to the rail activity must be taken into account as a total on the site, including support and external functions (remote).","")</f>
        <v/>
      </c>
      <c r="T111" s="584"/>
      <c r="U111" s="584"/>
      <c r="V111" s="584"/>
      <c r="W111" s="584"/>
      <c r="X111" s="584"/>
      <c r="Y111" s="584"/>
      <c r="Z111" s="584"/>
      <c r="AA111" s="584"/>
      <c r="AB111" s="584"/>
      <c r="AC111" s="584"/>
      <c r="AD111" s="584"/>
      <c r="AS111" s="532"/>
      <c r="AT111" s="532"/>
      <c r="AU111" s="532"/>
      <c r="AV111" s="532"/>
      <c r="AW111" s="532"/>
      <c r="AX111" s="532"/>
      <c r="AY111" s="532"/>
      <c r="AZ111" s="532"/>
      <c r="BA111" s="532"/>
      <c r="BB111" s="156"/>
      <c r="BC111" s="156"/>
      <c r="BD111" s="156"/>
      <c r="BE111" s="156"/>
      <c r="BF111" s="156"/>
      <c r="BG111" s="156"/>
      <c r="BH111" s="156"/>
    </row>
    <row r="112" spans="1:60" s="260" customFormat="1" x14ac:dyDescent="0.25">
      <c r="A112" s="261"/>
      <c r="D112" s="158"/>
      <c r="AS112" s="532"/>
      <c r="AT112" s="532"/>
      <c r="AU112" s="532"/>
      <c r="AV112" s="532"/>
      <c r="AW112" s="532"/>
      <c r="AX112" s="532"/>
      <c r="AY112" s="532"/>
      <c r="AZ112" s="532"/>
      <c r="BA112" s="532"/>
      <c r="BB112" s="156"/>
      <c r="BC112" s="156"/>
      <c r="BD112" s="156"/>
      <c r="BE112" s="156"/>
      <c r="BF112" s="156"/>
      <c r="BG112" s="156"/>
      <c r="BH112" s="156"/>
    </row>
    <row r="113" spans="1:60" s="194" customFormat="1" ht="56.25" customHeight="1" x14ac:dyDescent="0.25">
      <c r="A113" s="524"/>
      <c r="C113" s="560" t="str">
        <f>IF(AND($AW$4="",$AW$8=""),'Tableau QSEEn'!$B$1,IF(OR($AW$4="QSEEn",$AW$4="QSEn",$AW$4="SEn",$AW$4="SEEn"),'Tableau QSEEn'!C6,IF(OR($AW$4="S",$AW$4="QS",$AW$4="QSE",$AW$4="SE"),'Tableau QSEEn'!C10,IF(AND(OR($AW$4="Q",$AW$4="E",$AW$4="QE"),$AW$4&lt;&gt;"En"),'Tableau QSEEn'!C14,IF($AW$4="En",'Tableau QSEEn'!C18,IF(OR($AW$4="QEn",$AW$4="QEEn",$AW$4="EEn"),'Tableau QSEEn'!C22,""))))))</f>
        <v>Please select the standard to be certified</v>
      </c>
      <c r="D113" s="560" t="str">
        <f>IF(AND($AW$4="",$AW$8=""),'Tableau QSEEn'!$B$1,IF(OR($AW$4="QSEEn",$AW$4="QSEn",$AW$4="SEn",$AW$4="SEEn"),'Tableau QSEEn'!D6,IF(OR($AW$4="S",$AW$4="QS",$AW$4="QSE",$AW$4="SE"),'Tableau QSEEn'!D10,IF(AND(OR($AW$4="Q",$AW$4="E",$AW$4="QE"),$AW$4&lt;&gt;"En"),'Tableau QSEEn'!D14,IF($AW$4="En",'Tableau QSEEn'!D18,IF(OR($AW$4="QEn",$AW$4="QEEn",$AW$4="EEn"),'Tableau QSEEn'!D22,""))))))</f>
        <v>Please select the standard to be certified</v>
      </c>
      <c r="E113" s="560" t="str">
        <f>IF(AND($AW$4="",$AW$8=""),'Tableau QSEEn'!$B$1,IF(OR($AW$4="QSEEn",$AW$4="QSEn",$AW$4="SEn",$AW$4="SEEn"),'Tableau QSEEn'!E6,IF(OR($AW$4="S",$AW$4="QS",$AW$4="QSE",$AW$4="SE"),'Tableau QSEEn'!E10,IF(AND(OR($AW$4="Q",$AW$4="E",$AW$4="QE"),$AW$4&lt;&gt;"En"),'Tableau QSEEn'!E14,IF($AW$4="En",'Tableau QSEEn'!E18,IF(OR($AW$4="QEn",$AW$4="QEEn",$AW$4="EEn"),'Tableau QSEEn'!E22,""))))))</f>
        <v>Please select the standard to be certified</v>
      </c>
      <c r="F113" s="560" t="str">
        <f>IF(AND($AW$4="",$AW$8=""),'Tableau QSEEn'!$B$1,IF(OR($AW$4="QSEEn",$AW$4="QSEn",$AW$4="SEn",$AW$4="SEEn"),'Tableau QSEEn'!F6,IF(OR($AW$4="S",$AW$4="QS",$AW$4="QSE",$AW$4="SE"),'Tableau QSEEn'!F10,IF(AND(OR($AW$4="Q",$AW$4="E",$AW$4="QE"),$AW$4&lt;&gt;"En"),'Tableau QSEEn'!F14,IF(OR($AW$4="En"),'Tableau QSEEn'!F18,IF(OR($AW$4="QEn",$AW$4="QEEn",$AW$4="EEn"),'Tableau QSEEn'!F22,""))))))</f>
        <v>Please select the standard to be certified</v>
      </c>
      <c r="G113" s="560" t="str">
        <f>IF(AND($AW$4="",$AW$8=""),'Tableau QSEEn'!$B$1,IF(OR($AW$4="QSEEn",$AW$4="QSEn",$AW$4="SEn",$AW$4="SEEn"),'Tableau QSEEn'!G6,IF(OR($AW$4="S",$AW$4="QS",$AW$4="QSE",$AW$4="SE"),'Tableau QSEEn'!G10,IF(AND(OR($AW$4="Q",$AW$4="E",$AW$4="QE"),$AW$4&lt;&gt;"En"),'Tableau QSEEn'!G14,IF(OR($AW$4="En"),'Tableau QSEEn'!G18,IF(OR($AW$4="QEn",$AW$4="QEEn",$AW$4="EEn"),'Tableau QSEEn'!G22,""))))))</f>
        <v>Please select the standard to be certified</v>
      </c>
      <c r="H113" s="560" t="str">
        <f>IF(AND($AW$4="",$AW$8=""),'Tableau QSEEn'!$B$1,IF(OR($AW$4="QSEEn",$AW$4="QSEn",$AW$4="SEn",$AW$4="SEEn"),'Tableau QSEEn'!H6,IF(OR($AW$4="S",$AW$4="QS",$AW$4="QSE",$AW$4="SE"),'Tableau QSEEn'!H10,IF(AND(OR($AW$4="Q",$AW$4="E",$AW$4="QE"),$AW$4&lt;&gt;"En"),'Tableau QSEEn'!H14,IF(OR($AW$4="En"),'Tableau QSEEn'!H18,IF(OR($AW$4="QEn",$AW$4="QEEn",$AW$4="EEn"),'Tableau QSEEn'!H22,""))))))</f>
        <v>Please select the standard to be certified</v>
      </c>
      <c r="I113" s="560"/>
      <c r="J113" s="560"/>
      <c r="K113" s="560" t="str">
        <f>IF(AND($AW$4="",$AW$8=""),'Tableau QSEEn'!$B$1,IF(OR($AW$4="QSEEn",$AW$4="QSEn",$AW$4="SEn",$AW$4="SEEn"),'Tableau QSEEn'!I6,IF(OR($AW$4="S",$AW$4="QS",$AW$4="QSE",$AW$4="SE"),'Tableau QSEEn'!I10,IF(AND(OR($AW$4="Q",$AW$4="E",$AW$4="QE"),$AW$4&lt;&gt;"En"),'Tableau QSEEn'!I14,IF(OR($AW$4="En"),'Tableau QSEEn'!I18,IF(OR($AW$4="QEn",$AW$4="QEEn",$AW$4="EEn"),'Tableau QSEEn'!I22,""))))))</f>
        <v>Please select the standard to be certified</v>
      </c>
      <c r="L113" s="560" t="str">
        <f>IF(AND($AW$4="",$AW$8=""),'Tableau QSEEn'!$B$1,IF(OR($AW$4="QSEEn",$AW$4="QSEn",$AW$4="SEn",$AW$4="SEEn"),'Tableau QSEEn'!J6,IF(OR($AW$4="S",$AW$4="QS",$AW$4="QSE",$AW$4="SE"),'Tableau QSEEn'!J10,IF(AND(OR($AW$4="Q",$AW$4="E",$AW$4="QE"),$AW$4&lt;&gt;"En"),'Tableau QSEEn'!J14,IF(OR($AW$4="En"),'Tableau QSEEn'!J18,IF(OR($AW$4="QEn",$AW$4="QEEn",$AW$4="EEn"),'Tableau QSEEn'!J22,""))))))</f>
        <v>Please select the standard to be certified</v>
      </c>
      <c r="M113" s="560"/>
      <c r="N113" s="560" t="str">
        <f>IF(AND($AW$4="",$AW$8=""),'Tableau QSEEn'!$B$1,IF(OR($AW$4="QSEEn",$AW$4="QSEn",$AW$4="SEn",$AW$4="SEEn"),'Tableau QSEEn'!L6,IF(OR($AW$4="S",$AW$4="QS",$AW$4="QSE",$AW$4="SE"),'Tableau QSEEn'!L10,IF(AND(OR($AW$4="Q",$AW$4="E",$AW$4="QE"),$AW$4&lt;&gt;"En"),'Tableau QSEEn'!L14,IF($AW$4="En",'Tableau QSEEn'!L18,IF(OR($AW$4="QEn",$AW$4="QEEn",$AW$4="EEn"),'Tableau QSEEn'!L22,""))))))</f>
        <v>Please select the standard to be certified</v>
      </c>
      <c r="O113" s="560"/>
      <c r="P113" s="560" t="str">
        <f>IF(AND($AW$4="",$AW$8=""),'Tableau QSEEn'!$B$1,IF(OR($AW$4="QSEEn",$AW$4="QSEn",$AW$4="SEn",$AW$4="SEEn"),'Tableau QSEEn'!N6,IF(OR($AW$4="S",$AW$4="QS",$AW$4="QSE",$AW$4="SE"),'Tableau QSEEn'!N10,IF(AND(OR($AW$4="Q",$AW$4="E",$AW$4="QE"),$AW$4&lt;&gt;"En"),'Tableau QSEEn'!N14,IF(OR($AW$4="En"),'Tableau QSEEn'!N18,IF(OR($AW$4="QEn",$AW$4="QEEn",$AW$4="EEn"),'Tableau QSEEn'!N22,""))))))</f>
        <v>Please select the standard to be certified</v>
      </c>
      <c r="Q113" s="560"/>
      <c r="R113" s="560" t="str">
        <f>IF(AND($AW$4="",$AW$8=""),'Tableau QSEEn'!$B$1,IF(OR($AW$4="QSEEn",$AW$4="QSEn",$AW$4="SEn",$AW$4="SEEn"),'Tableau QSEEn'!P6,IF(OR($AW$4="S",$AW$4="QS",$AW$4="QSE",$AW$4="SE"),'Tableau QSEEn'!P10,IF(AND(OR($AW$4="Q",$AW$4="E",$AW$4="QE"),$AW$4&lt;&gt;"En"),'Tableau QSEEn'!P14,IF(OR($AW$4="En"),'Tableau QSEEn'!P18,IF(OR($AW$4="QEn",$AW$4="QEEn",$AW$4="EEn"),'Tableau QSEEn'!P22,""))))))</f>
        <v>Please select the standard to be certified</v>
      </c>
      <c r="S113" s="560"/>
      <c r="T113" s="560"/>
      <c r="U113" s="560"/>
      <c r="V113" s="560"/>
      <c r="W113" s="560" t="str">
        <f>IF(AND($AW$4="",$AW$8=""),'Tableau QSEEn'!$B$1,IF(OR($AW$4="QSEEn",$AW$4="QSEn",$AW$4="SEn",$AW$4="SEEn"),'Tableau QSEEn'!U6,IF(OR($AW$4="S",$AW$4="QS",$AW$4="QSE",$AW$4="SE"),'Tableau QSEEn'!U10,IF(AND(OR($AW$4="Q",$AW$4="E",$AW$4="QE"),$AW$4&lt;&gt;"En"),'Tableau QSEEn'!U14,IF(OR($AW$4="En"),'Tableau QSEEn'!U18,IF(OR($AW$4="QEn",$AW$4="QEEn",$AW$4="EEn"),'Tableau QSEEn'!U22,""))))))</f>
        <v>Please select the standard to be certified</v>
      </c>
      <c r="X113" s="560"/>
      <c r="Y113" s="560" t="str">
        <f>IF(AND($AW$4="",$AW$8=""),'Tableau QSEEn'!$B$1,IF(OR($AW$4="QSEEn",$AW$4="QSEn",$AW$4="SEn",$AW$4="SEEn"),'Tableau QSEEn'!W6,IF(OR($AW$4="S",$AW$4="QS",$AW$4="QSE",$AW$4="SE"),'Tableau QSEEn'!W10,IF(AND(OR($AW$4="Q",$AW$4="E",$AW$4="QE"),$AW$4&lt;&gt;"En"),'Tableau QSEEn'!W14,IF(OR($AW$4="En"),'Tableau QSEEn'!W18,IF(OR($AW$4="QEn",$AW$4="QEEn",$AW$4="EEn"),'Tableau QSEEn'!W22,""))))))</f>
        <v>Please select the standard to be certified</v>
      </c>
      <c r="Z113" s="560"/>
      <c r="AA113" s="560" t="str">
        <f>IF(AND($AW$4="",$AW$8=""),'Tableau QSEEn'!$B$1,IF(OR($AW$4="QSEEn",$AW$4="QSEn",$AW$4="SEn",$AW$4="SEEn"),'Tableau QSEEn'!Y6,IF(OR($AW$4="S",$AW$4="QS",$AW$4="QSE",$AW$4="SE"),'Tableau QSEEn'!Y10,IF(AND(OR($AW$4="Q",$AW$4="E",$AW$4="QE"),$AW$4&lt;&gt;"En"),'Tableau QSEEn'!Y14,IF(OR($AW$4="En"),'Tableau QSEEn'!Y18,IF(OR($AW$4="QEn",$AW$4="QEEn",$AW$4="EEn"),'Tableau QSEEn'!Y22,""))))))</f>
        <v>Please select the standard to be certified</v>
      </c>
      <c r="AB113" s="560" t="str">
        <f>IF(AND($AW$4="",$AW$8=""),'Tableau QSEEn'!$B$1,IF(OR($AW$4="QSEEn",$AW$4="QSEn",$AW$4="SEn",$AW$4="SEEn"),'Tableau QSEEn'!Z6,IF(OR($AW$4="S",$AW$4="QS",$AW$4="QSE",$AW$4="SE"),'Tableau QSEEn'!Z10,IF(AND(OR($AW$4="Q",$AW$4="E",$AW$4="QE"),$AW$4&lt;&gt;"En"),'Tableau QSEEn'!Z14,IF(OR($AW$4="En"),'Tableau QSEEn'!Z18,IF(OR($AW$4="QEn",$AW$4="QEEn",$AW$4="EEn"),'Tableau QSEEn'!Z22,""))))))</f>
        <v>Please select the standard to be certified</v>
      </c>
      <c r="AC113" s="560" t="str">
        <f>IF(AND($AW$4="",$AW$8=""),'Tableau QSEEn'!$B$1,IF(OR($AW$4="QSEEn",$AW$4="QSEn",$AW$4="SEn",$AW$4="SEEn"),'Tableau QSEEn'!AA6,IF(OR($AW$4="S",$AW$4="QS",$AW$4="QSE",$AW$4="SE"),'Tableau QSEEn'!AA10,IF(AND(OR($AW$4="Q",$AW$4="E",$AW$4="QE"),$AW$4&lt;&gt;"En"),'Tableau QSEEn'!AA14,IF(OR($AW$4="En"),'Tableau QSEEn'!AA18,IF(OR($AW$4="QEn",$AW$4="QEEn",$AW$4="EEn"),'Tableau QSEEn'!AA22,""))))))</f>
        <v>Please select the standard to be certified</v>
      </c>
      <c r="AD113" s="560" t="str">
        <f>IF(AND($AW$4="",$AW$8=""),'Tableau QSEEn'!$B$1,IF(OR($AW$4="QSEEn",$AW$4="QSEn",$AW$4="SEn",$AW$4="SEEn"),'Tableau QSEEn'!AB6,IF(OR($AW$4="S",$AW$4="QS",$AW$4="QSE",$AW$4="SE"),'Tableau QSEEn'!AB10,IF(AND(OR($AW$4="Q",$AW$4="E",$AW$4="QE"),$AW$4&lt;&gt;"En"),'Tableau QSEEn'!AB14,IF(OR($AW$4="En"),'Tableau QSEEn'!AB18,IF(OR($AW$4="QEn",$AW$4="QEEn",$AW$4="EEn"),'Tableau QSEEn'!AB22,""))))))</f>
        <v>Please select the standard to be certified</v>
      </c>
      <c r="AE113" s="560" t="str">
        <f>IF(AND($AW$4="",$AW$8=""),'Tableau QSEEn'!$B$1,IF(OR($AW$4="QSEEn",$AW$4="QSEn",$AW$4="SEn",$AW$4="SEEn"),'Tableau QSEEn'!AC6,IF(OR($AW$4="S",$AW$4="QS",$AW$4="QSE",$AW$4="SE"),'Tableau QSEEn'!AC10,IF(AND(OR($AW$4="Q",$AW$4="E",$AW$4="QE"),$AW$4&lt;&gt;"En"),'Tableau QSEEn'!AC14,IF(OR($AW$4="En"),'Tableau QSEEn'!AC18,IF(OR($AW$4="QEn",$AW$4="QEEn",$AW$4="EEn"),'Tableau QSEEn'!AC22,""))))))</f>
        <v>Please select the standard to be certified</v>
      </c>
      <c r="AF113" s="560" t="str">
        <f>IF(AND($AW$4="",$AW$8=""),'Tableau QSEEn'!$B$1,IF(OR($AW$4="QSEEn",$AW$4="QSEn",$AW$4="SEn",$AW$4="SEEn"),'Tableau QSEEn'!AD6,IF(OR($AW$4="S",$AW$4="QS",$AW$4="QSE",$AW$4="SE"),'Tableau QSEEn'!AD10,IF(AND(OR($AW$4="Q",$AW$4="E",$AW$4="QE"),$AW$4&lt;&gt;"En"),'Tableau QSEEn'!AD14,IF(OR($AW$4="En"),'Tableau QSEEn'!AD18,IF(OR($AW$4="QEn",$AW$4="QEEn",$AW$4="EEn"),'Tableau QSEEn'!AD22,""))))))</f>
        <v>Please select the standard to be certified</v>
      </c>
      <c r="AG113" s="560" t="str">
        <f>IF(AND($AW$4="",$AW$8=""),'Tableau QSEEn'!$B$1,IF(OR($AW$4="QSEEn",$AW$4="QSEn",$AW$4="SEn",$AW$4="SEEn"),'Tableau QSEEn'!AE6,IF(OR($AW$4="S",$AW$4="QS",$AW$4="QSE",$AW$4="SE"),'Tableau QSEEn'!AE10,IF(AND(OR($AW$4="Q",$AW$4="E",$AW$4="QE"),$AW$4&lt;&gt;"En"),'Tableau QSEEn'!AE14,IF(OR($AW$4="En"),'Tableau QSEEn'!AE18,IF(OR($AW$4="QEn",$AW$4="QEEn",$AW$4="EEn"),'Tableau QSEEn'!AE22,""))))))</f>
        <v>Please select the standard to be certified</v>
      </c>
      <c r="AH113" s="560" t="str">
        <f>IF(AND($AW$4="",$AW$8=""),'Tableau QSEEn'!$B$1,IF(OR($AW$4="QSEEn",$AW$4="QSEn",$AW$4="SEn",$AW$4="SEEn"),'Tableau QSEEn'!AF6,IF(OR($AW$4="S",$AW$4="QS",$AW$4="QSE",$AW$4="SE"),'Tableau QSEEn'!AF10,IF(AND(OR($AW$4="Q",$AW$4="E",$AW$4="QE"),$AW$4&lt;&gt;"En"),'Tableau QSEEn'!AF14,IF(OR($AW$4="En"),'Tableau QSEEn'!AF18,IF(OR($AW$4="QEn",$AW$4="QEEn",$AW$4="EEn"),'Tableau QSEEn'!AF22,""))))))</f>
        <v>Please select the standard to be certified</v>
      </c>
      <c r="AI113" s="560" t="str">
        <f>IF(AND($AW$4="",$AW$8=""),'Tableau QSEEn'!$B$1,IF(OR($AW$4="QSEEn",$AW$4="QSEn",$AW$4="SEn",$AW$4="SEEn"),'Tableau QSEEn'!AG6,IF(OR($AW$4="S",$AW$4="QS",$AW$4="QSE",$AW$4="SE"),'Tableau QSEEn'!AG10,IF(AND(OR($AW$4="Q",$AW$4="E",$AW$4="QE"),$AW$4&lt;&gt;"En"),'Tableau QSEEn'!AG14,IF(OR($AW$4="En"),'Tableau QSEEn'!AG18,IF(OR($AW$4="QEn",$AW$4="QEEn",$AW$4="EEn"),'Tableau QSEEn'!AG22,""))))))</f>
        <v>Please select the standard to be certified</v>
      </c>
      <c r="AJ113" s="560" t="str">
        <f>IF(AND($AW$4="",$AW$8=""),'Tableau QSEEn'!$B$1,IF(OR($AW$4="QSEEn",$AW$4="QSEn",$AW$4="SEn",$AW$4="SEEn"),'Tableau QSEEn'!AH6,IF(OR($AW$4="S",$AW$4="QS",$AW$4="QSE",$AW$4="SE"),'Tableau QSEEn'!AH10,IF(AND(OR($AW$4="Q",$AW$4="E",$AW$4="QE"),$AW$4&lt;&gt;"En"),'Tableau QSEEn'!AH14,IF(OR($AW$4="En"),'Tableau QSEEn'!AH18,IF(OR($AW$4="QEn",$AW$4="QEEn",$AW$4="EEn"),'Tableau QSEEn'!AH22,""))))))</f>
        <v>Please select the standard to be certified</v>
      </c>
      <c r="AK113" s="560" t="str">
        <f>IF(AND($AW$4="",$AW$8=""),'Tableau QSEEn'!$B$1,IF(OR($AW$4="QSEEn",$AW$4="QSEn",$AW$4="SEn",$AW$4="SEEn"),'Tableau QSEEn'!AI6,IF(OR($AW$4="S",$AW$4="QS",$AW$4="QSE",$AW$4="SE"),'Tableau QSEEn'!AI10,IF(AND(OR($AW$4="Q",$AW$4="E",$AW$4="QE"),$AW$4&lt;&gt;"En"),'Tableau QSEEn'!AI14,IF(OR($AW$4="En"),'Tableau QSEEn'!AI18,IF(OR($AW$4="QEn",$AW$4="QEEn",$AW$4="EEn"),'Tableau QSEEn'!AI22,""))))))</f>
        <v>Please select the standard to be certified</v>
      </c>
      <c r="AL113" s="560" t="str">
        <f>IF(AND($AW$4="",$AW$8=""),'Tableau QSEEn'!$B$1,IF(OR($AW$4="QSEEn",$AW$4="QSEn",$AW$4="SEn",$AW$4="SEEn"),'Tableau QSEEn'!AJ6,IF(OR($AW$4="S",$AW$4="QS",$AW$4="QSE",$AW$4="SE"),'Tableau QSEEn'!AJ10,IF(AND(OR($AW$4="Q",$AW$4="E",$AW$4="QE"),$AW$4&lt;&gt;"En"),'Tableau QSEEn'!AJ14,IF(OR($AW$4="En"),'Tableau QSEEn'!AJ18,IF(OR($AW$4="QEn",$AW$4="QEEn",$AW$4="EEn"),'Tableau QSEEn'!AJ22,""))))))</f>
        <v>Please select the standard to be certified</v>
      </c>
      <c r="AM113" s="560" t="str">
        <f>IF(AND($AW$4="",$AW$8=""),'Tableau QSEEn'!$B$1,IF(OR($AW$4="QSEEn",$AW$4="QSEn",$AW$4="SEn",$AW$4="SEEn"),'Tableau QSEEn'!AK6,IF(OR($AW$4="S",$AW$4="QS",$AW$4="QSE",$AW$4="SE"),'Tableau QSEEn'!AK10,IF(AND(OR($AW$4="Q",$AW$4="E",$AW$4="QE"),$AW$4&lt;&gt;"En"),'Tableau QSEEn'!AK14,IF(OR($AW$4="En"),'Tableau QSEEn'!AK18,IF(OR($AW$4="QEn",$AW$4="QEEn",$AW$4="EEn"),'Tableau QSEEn'!AK22,""))))))</f>
        <v>Please select the standard to be certified</v>
      </c>
      <c r="AN113" s="560" t="str">
        <f>IF(AND($AW$4="",$AW$8=""),'Tableau QSEEn'!$B$1,IF(OR($AW$4="QSEEn",$AW$4="QSEn",$AW$4="SEn",$AW$4="SEEn"),'Tableau QSEEn'!AL6,IF(OR($AW$4="S",$AW$4="QS",$AW$4="QSE",$AW$4="SE"),'Tableau QSEEn'!AL10,IF(AND(OR($AW$4="Q",$AW$4="E",$AW$4="QE"),$AW$4&lt;&gt;"En"),'Tableau QSEEn'!AL14,IF(OR($AW$4="En"),'Tableau QSEEn'!AL18,IF(OR($AW$4="QEn",$AW$4="QEEn",$AW$4="EEn"),'Tableau QSEEn'!AL22,""))))))</f>
        <v>Please select the standard to be certified</v>
      </c>
      <c r="AO113" s="560" t="str">
        <f>IF(AND($AW$4="",$AW$8=""),'Tableau QSEEn'!$B$1,IF(OR($AW$4="QSEEn",$AW$4="QSEn",$AW$4="SEn",$AW$4="SEEn"),'Tableau QSEEn'!AM6,IF(OR($AW$4="S",$AW$4="QS",$AW$4="QSE",$AW$4="SE"),'Tableau QSEEn'!AM10,IF(AND(OR($AW$4="Q",$AW$4="E",$AW$4="QE"),$AW$4&lt;&gt;"En"),'Tableau QSEEn'!AM14,IF(OR($AW$4="En"),'Tableau QSEEn'!AM18,IF(OR($AW$4="QEn",$AW$4="QEEn",$AW$4="EEn"),'Tableau QSEEn'!AM22,""))))))</f>
        <v>Please select the standard to be certified</v>
      </c>
      <c r="AP113" s="560" t="str">
        <f>IF(AND($AW$4="",$AW$8=""),'Tableau QSEEn'!$B$1,IF(OR($AW$4="QSEEn",$AW$4="QSEn",$AW$4="SEn",$AW$4="SEEn"),'Tableau QSEEn'!AN6,IF(OR($AW$4="S",$AW$4="QS",$AW$4="QSE",$AW$4="SE"),'Tableau QSEEn'!AN10,IF(AND(OR($AW$4="Q",$AW$4="E",$AW$4="QE"),$AW$4&lt;&gt;"En"),'Tableau QSEEn'!AN14,IF(OR($AW$4="En"),'Tableau QSEEn'!AN18,IF(OR($AW$4="QEn",$AW$4="QEEn",$AW$4="EEn"),'Tableau QSEEn'!AN22,""))))))</f>
        <v>Please select the standard to be certified</v>
      </c>
      <c r="AQ113" s="560" t="str">
        <f>IF(AND($AW$4="",$AW$8=""),'Tableau QSEEn'!$B$1,IF(OR($AW$4="QSEEn",$AW$4="QSEn",$AW$4="SEn",$AW$4="SEEn"),'Tableau QSEEn'!AO6,IF(OR($AW$4="S",$AW$4="QS",$AW$4="QSE",$AW$4="SE"),'Tableau QSEEn'!AO10,IF(AND(OR($AW$4="Q",$AW$4="E",$AW$4="QE"),$AW$4&lt;&gt;"En"),'Tableau QSEEn'!AO14,IF(OR($AW$4="En"),'Tableau QSEEn'!AO18,IF(OR($AW$4="QEn",$AW$4="QEEn",$AW$4="EEn"),'Tableau QSEEn'!AO22,""))))))</f>
        <v>Please select the standard to be certified</v>
      </c>
      <c r="AR113" s="560" t="str">
        <f>IF(AND($AW$4="",$AW$8=""),'Tableau QSEEn'!$B$1,IF(OR($AW$4="QSEEn",$AW$4="QSEn",$AW$4="SEn",$AW$4="SEEn"),'Tableau QSEEn'!AP6,IF(OR($AW$4="S",$AW$4="QS",$AW$4="QSE",$AW$4="SE"),'Tableau QSEEn'!AP10,IF(AND(OR($AW$4="Q",$AW$4="E",$AW$4="QE"),$AW$4&lt;&gt;"En"),'Tableau QSEEn'!AP14,IF(OR($AW$4="En"),'Tableau QSEEn'!AP18,IF(OR($AW$4="QEn",$AW$4="QEEn",$AW$4="EEn"),'Tableau QSEEn'!AP22,""))))))</f>
        <v>Please select the standard to be certified</v>
      </c>
      <c r="AS113" s="537"/>
      <c r="AT113" s="534"/>
      <c r="AU113" s="532"/>
      <c r="AV113" s="532"/>
      <c r="AW113" s="532"/>
      <c r="AX113" s="532"/>
      <c r="AY113" s="532"/>
      <c r="AZ113" s="532"/>
      <c r="BA113" s="532"/>
    </row>
    <row r="114" spans="1:60" s="194" customFormat="1" ht="72" customHeight="1" x14ac:dyDescent="0.25">
      <c r="A114" s="524"/>
      <c r="C114" s="560"/>
      <c r="D114" s="560"/>
      <c r="E114" s="560"/>
      <c r="F114" s="560"/>
      <c r="G114" s="560"/>
      <c r="H114" s="560"/>
      <c r="I114" s="560"/>
      <c r="J114" s="560"/>
      <c r="K114" s="560"/>
      <c r="L114" s="560"/>
      <c r="M114" s="560"/>
      <c r="N114" s="560"/>
      <c r="O114" s="560"/>
      <c r="P114" s="560"/>
      <c r="Q114" s="560"/>
      <c r="R114" s="191" t="str">
        <f>IF(AND($AW$4="",$AW$8=""),'Tableau QSEEn'!$B$1,IF(OR($AW$4="QSEEn",$AW$4="QSEn",$AW$4="SEn",$AW$4="SEEn"),'Tableau QSEEn'!P7,IF(OR($AW$4="S",$AW$4="QS",$AW$4="QSE",$AW$4="SE"),'Tableau QSEEn'!P11,IF(AND(OR($AW$4="Q",$AW$4="E",$AW$4="QE"),$AW$4&lt;&gt;"En"),'Tableau QSEEn'!P15,IF(OR($AW$4="En"),'Tableau QSEEn'!P19,IF(OR($AW$4="QEn",$AW$4="QEEn",$AW$4="EEn"),'Tableau QSEEn'!P23,""))))))</f>
        <v>Please select the standard to be certified</v>
      </c>
      <c r="S114" s="191" t="str">
        <f>IF(AND($AW$4="",$AW$8=""),'Tableau QSEEn'!$B$1,IF(OR($AW$4="QSEEn",$AW$4="QSEn",$AW$4="SEn",$AW$4="SEEn"),'Tableau QSEEn'!Q7,IF(OR($AW$4="S",$AW$4="QS",$AW$4="QSE",$AW$4="SE"),'Tableau QSEEn'!Q11,IF(AND(OR($AW$4="Q",$AW$4="E",$AW$4="QE"),$AW$4&lt;&gt;"En"),'Tableau QSEEn'!Q15,IF(OR($AW$4="En"),'Tableau QSEEn'!Q19,IF(OR($AW$4="QEn",$AW$4="QEEn",$AW$4="EEn"),'Tableau QSEEn'!Q23,""))))))</f>
        <v>Please select the standard to be certified</v>
      </c>
      <c r="T114" s="191" t="str">
        <f>IF(AND($AW$4="",$AW$8=""),'Tableau QSEEn'!$B$1,IF(OR($AW$4="QSEEn",$AW$4="QSEn",$AW$4="SEn",$AW$4="SEEn"),'Tableau QSEEn'!R7,IF(OR($AW$4="S",$AW$4="QS",$AW$4="QSE",$AW$4="SE"),'Tableau QSEEn'!R11,IF(AND(OR($AW$4="Q",$AW$4="E",$AW$4="QE"),$AW$4&lt;&gt;"En"),'Tableau QSEEn'!R15,IF(OR($AW$4="En"),'Tableau QSEEn'!R19,IF(OR($AW$4="QEn",$AW$4="QEEn",$AW$4="EEn"),'Tableau QSEEn'!R23,""))))))</f>
        <v>Please select the standard to be certified</v>
      </c>
      <c r="U114" s="191" t="str">
        <f>IF(AND($AW$4="",$AW$8=""),'Tableau QSEEn'!$B$1,IF(OR($AW$4="QSEEn",$AW$4="QSEn",$AW$4="SEn",$AW$4="SEEn"),'Tableau QSEEn'!S7,IF(OR($AW$4="S",$AW$4="QS",$AW$4="QSE",$AW$4="SE"),'Tableau QSEEn'!S11,IF(AND(OR($AW$4="Q",$AW$4="E",$AW$4="QE"),$AW$4&lt;&gt;"En"),'Tableau QSEEn'!S15,IF(OR($AW$4="En"),'Tableau QSEEn'!S19,IF(OR($AW$4="QEn",$AW$4="QEEn",$AW$4="EEn"),'Tableau QSEEn'!S23,""))))))</f>
        <v>Please select the standard to be certified</v>
      </c>
      <c r="V114" s="191" t="str">
        <f>IF(AND($AW$4="",$AW$8=""),'Tableau QSEEn'!$B$1,IF(OR($AW$4="QSEEn",$AW$4="QSEn",$AW$4="SEn",$AW$4="SEEn"),'Tableau QSEEn'!T7,IF(OR($AW$4="S",$AW$4="QS",$AW$4="QSE",$AW$4="SE"),'Tableau QSEEn'!T11,IF(AND(OR($AW$4="Q",$AW$4="E",$AW$4="QE"),$AW$4&lt;&gt;"En"),'Tableau QSEEn'!T15,IF(OR($AW$4="En"),'Tableau QSEEn'!T19,IF(OR($AW$4="QEn",$AW$4="QEEn",$AW$4="EEn"),'Tableau QSEEn'!T23,""))))))</f>
        <v>Please select the standard to be certified</v>
      </c>
      <c r="W114" s="560"/>
      <c r="X114" s="560"/>
      <c r="Y114" s="560"/>
      <c r="Z114" s="560"/>
      <c r="AA114" s="560"/>
      <c r="AB114" s="560"/>
      <c r="AC114" s="560"/>
      <c r="AD114" s="560"/>
      <c r="AE114" s="560"/>
      <c r="AF114" s="560"/>
      <c r="AG114" s="560"/>
      <c r="AH114" s="560"/>
      <c r="AI114" s="560"/>
      <c r="AJ114" s="560"/>
      <c r="AK114" s="560"/>
      <c r="AL114" s="560"/>
      <c r="AM114" s="560"/>
      <c r="AN114" s="560"/>
      <c r="AO114" s="560"/>
      <c r="AP114" s="560"/>
      <c r="AQ114" s="560"/>
      <c r="AR114" s="560"/>
      <c r="AS114" s="537"/>
      <c r="AT114" s="532"/>
      <c r="AU114" s="532"/>
      <c r="AV114" s="532"/>
      <c r="AW114" s="532"/>
      <c r="AX114" s="532"/>
      <c r="AY114" s="532"/>
      <c r="AZ114" s="532"/>
      <c r="BA114" s="532"/>
    </row>
    <row r="115" spans="1:60" s="159" customFormat="1" ht="12.75" x14ac:dyDescent="0.2">
      <c r="A115" s="525"/>
      <c r="C115" s="161" t="s">
        <v>206</v>
      </c>
      <c r="D115" s="162"/>
      <c r="E115" s="162"/>
      <c r="F115" s="162"/>
      <c r="G115" s="162"/>
      <c r="H115" s="561"/>
      <c r="I115" s="561"/>
      <c r="J115" s="561"/>
      <c r="K115" s="162"/>
      <c r="L115" s="601"/>
      <c r="M115" s="601"/>
      <c r="N115" s="601"/>
      <c r="O115" s="601"/>
      <c r="P115" s="601"/>
      <c r="Q115" s="601"/>
      <c r="R115" s="162"/>
      <c r="S115" s="162"/>
      <c r="T115" s="162"/>
      <c r="U115" s="162"/>
      <c r="V115" s="162"/>
      <c r="W115" s="601"/>
      <c r="X115" s="601"/>
      <c r="Y115" s="601"/>
      <c r="Z115" s="601"/>
      <c r="AA115" s="162"/>
      <c r="AB115" s="162"/>
      <c r="AC115" s="162"/>
      <c r="AD115" s="162"/>
      <c r="AE115" s="162"/>
      <c r="AF115" s="162"/>
      <c r="AG115" s="162"/>
      <c r="AH115" s="162"/>
      <c r="AI115" s="162"/>
      <c r="AJ115" s="162"/>
      <c r="AK115" s="162"/>
      <c r="AL115" s="162"/>
      <c r="AM115" s="162"/>
      <c r="AN115" s="162"/>
      <c r="AO115" s="162"/>
      <c r="AP115" s="162"/>
      <c r="AQ115" s="162"/>
      <c r="AR115" s="162"/>
      <c r="AS115" s="535"/>
      <c r="AT115" s="535"/>
      <c r="AU115" s="536">
        <v>1</v>
      </c>
      <c r="AV115" s="536">
        <v>2</v>
      </c>
      <c r="AW115" s="535"/>
      <c r="AX115" s="535"/>
      <c r="AY115" s="535"/>
      <c r="AZ115" s="535"/>
      <c r="BA115" s="535"/>
      <c r="BB115" s="163"/>
      <c r="BC115" s="163"/>
      <c r="BD115" s="163"/>
      <c r="BE115" s="163"/>
      <c r="BF115" s="163"/>
      <c r="BG115" s="163"/>
      <c r="BH115" s="163"/>
    </row>
    <row r="116" spans="1:60" s="159" customFormat="1" ht="12.75" x14ac:dyDescent="0.2">
      <c r="A116" s="525"/>
      <c r="C116" s="160" t="str">
        <f t="shared" ref="C116:C147" si="0">IF($G$100&gt;=AV115,AV115,"")</f>
        <v/>
      </c>
      <c r="D116" s="162"/>
      <c r="E116" s="162"/>
      <c r="F116" s="162"/>
      <c r="G116" s="164"/>
      <c r="H116" s="543"/>
      <c r="I116" s="543"/>
      <c r="J116" s="543"/>
      <c r="K116" s="164"/>
      <c r="L116" s="543"/>
      <c r="M116" s="543"/>
      <c r="N116" s="543"/>
      <c r="O116" s="543"/>
      <c r="P116" s="543"/>
      <c r="Q116" s="543"/>
      <c r="R116" s="164"/>
      <c r="S116" s="164"/>
      <c r="T116" s="164"/>
      <c r="U116" s="164"/>
      <c r="V116" s="164"/>
      <c r="W116" s="543"/>
      <c r="X116" s="543"/>
      <c r="Y116" s="543"/>
      <c r="Z116" s="543"/>
      <c r="AA116" s="162"/>
      <c r="AB116" s="162"/>
      <c r="AC116" s="162"/>
      <c r="AD116" s="162"/>
      <c r="AE116" s="162"/>
      <c r="AF116" s="162"/>
      <c r="AG116" s="162"/>
      <c r="AH116" s="162"/>
      <c r="AI116" s="162"/>
      <c r="AJ116" s="162"/>
      <c r="AK116" s="162"/>
      <c r="AL116" s="162"/>
      <c r="AM116" s="162"/>
      <c r="AN116" s="162"/>
      <c r="AO116" s="162"/>
      <c r="AP116" s="162"/>
      <c r="AQ116" s="162"/>
      <c r="AR116" s="162"/>
      <c r="AS116" s="535"/>
      <c r="AT116" s="535"/>
      <c r="AU116" s="536">
        <v>2</v>
      </c>
      <c r="AV116" s="536">
        <v>3</v>
      </c>
      <c r="AW116" s="535"/>
      <c r="AX116" s="535"/>
      <c r="AY116" s="535"/>
      <c r="AZ116" s="535"/>
      <c r="BA116" s="535"/>
      <c r="BB116" s="163"/>
      <c r="BC116" s="163"/>
      <c r="BD116" s="163"/>
      <c r="BE116" s="163"/>
      <c r="BF116" s="163"/>
      <c r="BG116" s="163"/>
      <c r="BH116" s="163"/>
    </row>
    <row r="117" spans="1:60" s="159" customFormat="1" ht="12.75" x14ac:dyDescent="0.2">
      <c r="A117" s="525"/>
      <c r="C117" s="160" t="str">
        <f t="shared" si="0"/>
        <v/>
      </c>
      <c r="D117" s="162"/>
      <c r="E117" s="162"/>
      <c r="F117" s="162"/>
      <c r="G117" s="164"/>
      <c r="H117" s="543"/>
      <c r="I117" s="543"/>
      <c r="J117" s="543"/>
      <c r="K117" s="164"/>
      <c r="L117" s="543"/>
      <c r="M117" s="543"/>
      <c r="N117" s="543"/>
      <c r="O117" s="543"/>
      <c r="P117" s="543"/>
      <c r="Q117" s="543"/>
      <c r="R117" s="164"/>
      <c r="S117" s="164"/>
      <c r="T117" s="164"/>
      <c r="U117" s="164"/>
      <c r="V117" s="164"/>
      <c r="W117" s="543"/>
      <c r="X117" s="543"/>
      <c r="Y117" s="543"/>
      <c r="Z117" s="543"/>
      <c r="AA117" s="162"/>
      <c r="AB117" s="162"/>
      <c r="AC117" s="162"/>
      <c r="AD117" s="162"/>
      <c r="AE117" s="162"/>
      <c r="AF117" s="162"/>
      <c r="AG117" s="162"/>
      <c r="AH117" s="162"/>
      <c r="AI117" s="162"/>
      <c r="AJ117" s="162"/>
      <c r="AK117" s="162"/>
      <c r="AL117" s="162"/>
      <c r="AM117" s="162"/>
      <c r="AN117" s="162"/>
      <c r="AO117" s="162"/>
      <c r="AP117" s="162"/>
      <c r="AQ117" s="162"/>
      <c r="AR117" s="162"/>
      <c r="AS117" s="535"/>
      <c r="AT117" s="535"/>
      <c r="AU117" s="536">
        <v>3</v>
      </c>
      <c r="AV117" s="536">
        <v>4</v>
      </c>
      <c r="AW117" s="535"/>
      <c r="AX117" s="535"/>
      <c r="AY117" s="535"/>
      <c r="AZ117" s="535"/>
      <c r="BA117" s="535"/>
      <c r="BB117" s="163"/>
      <c r="BC117" s="163"/>
      <c r="BD117" s="163"/>
      <c r="BE117" s="163"/>
      <c r="BF117" s="163"/>
      <c r="BG117" s="163"/>
      <c r="BH117" s="163"/>
    </row>
    <row r="118" spans="1:60" s="159" customFormat="1" ht="12.75" x14ac:dyDescent="0.2">
      <c r="A118" s="525"/>
      <c r="C118" s="160" t="str">
        <f t="shared" si="0"/>
        <v/>
      </c>
      <c r="D118" s="162"/>
      <c r="E118" s="162"/>
      <c r="F118" s="162"/>
      <c r="G118" s="164"/>
      <c r="H118" s="543"/>
      <c r="I118" s="543"/>
      <c r="J118" s="543"/>
      <c r="K118" s="164"/>
      <c r="L118" s="543"/>
      <c r="M118" s="543"/>
      <c r="N118" s="543"/>
      <c r="O118" s="543"/>
      <c r="P118" s="543"/>
      <c r="Q118" s="543"/>
      <c r="R118" s="164"/>
      <c r="S118" s="164"/>
      <c r="T118" s="164"/>
      <c r="U118" s="164"/>
      <c r="V118" s="164"/>
      <c r="W118" s="543"/>
      <c r="X118" s="543"/>
      <c r="Y118" s="543"/>
      <c r="Z118" s="543"/>
      <c r="AA118" s="162"/>
      <c r="AB118" s="162"/>
      <c r="AC118" s="162"/>
      <c r="AD118" s="162"/>
      <c r="AE118" s="162"/>
      <c r="AF118" s="162"/>
      <c r="AG118" s="162"/>
      <c r="AH118" s="162"/>
      <c r="AI118" s="162"/>
      <c r="AJ118" s="162"/>
      <c r="AK118" s="162"/>
      <c r="AL118" s="162"/>
      <c r="AM118" s="162"/>
      <c r="AN118" s="162"/>
      <c r="AO118" s="162"/>
      <c r="AP118" s="162"/>
      <c r="AQ118" s="162"/>
      <c r="AR118" s="162"/>
      <c r="AS118" s="535"/>
      <c r="AT118" s="535"/>
      <c r="AU118" s="536">
        <v>4</v>
      </c>
      <c r="AV118" s="536">
        <v>5</v>
      </c>
      <c r="AW118" s="535"/>
      <c r="AX118" s="535"/>
      <c r="AY118" s="535"/>
      <c r="AZ118" s="535"/>
      <c r="BA118" s="535"/>
      <c r="BB118" s="163"/>
      <c r="BC118" s="163"/>
      <c r="BD118" s="163"/>
      <c r="BE118" s="163"/>
      <c r="BF118" s="163"/>
      <c r="BG118" s="163"/>
      <c r="BH118" s="163"/>
    </row>
    <row r="119" spans="1:60" s="159" customFormat="1" ht="12.75" x14ac:dyDescent="0.2">
      <c r="A119" s="525"/>
      <c r="C119" s="160" t="str">
        <f t="shared" si="0"/>
        <v/>
      </c>
      <c r="D119" s="162"/>
      <c r="E119" s="162"/>
      <c r="F119" s="162"/>
      <c r="G119" s="164"/>
      <c r="H119" s="543"/>
      <c r="I119" s="543"/>
      <c r="J119" s="543"/>
      <c r="K119" s="164"/>
      <c r="L119" s="543"/>
      <c r="M119" s="543"/>
      <c r="N119" s="543"/>
      <c r="O119" s="543"/>
      <c r="P119" s="543"/>
      <c r="Q119" s="543"/>
      <c r="R119" s="164"/>
      <c r="S119" s="164"/>
      <c r="T119" s="164"/>
      <c r="U119" s="164"/>
      <c r="V119" s="164"/>
      <c r="W119" s="543"/>
      <c r="X119" s="543"/>
      <c r="Y119" s="543"/>
      <c r="Z119" s="543"/>
      <c r="AA119" s="162"/>
      <c r="AB119" s="162"/>
      <c r="AC119" s="162"/>
      <c r="AD119" s="162"/>
      <c r="AE119" s="162"/>
      <c r="AF119" s="162"/>
      <c r="AG119" s="162"/>
      <c r="AH119" s="162"/>
      <c r="AI119" s="162"/>
      <c r="AJ119" s="162"/>
      <c r="AK119" s="162"/>
      <c r="AL119" s="162"/>
      <c r="AM119" s="162"/>
      <c r="AN119" s="162"/>
      <c r="AO119" s="162"/>
      <c r="AP119" s="162"/>
      <c r="AQ119" s="162"/>
      <c r="AR119" s="162"/>
      <c r="AS119" s="535"/>
      <c r="AT119" s="535"/>
      <c r="AU119" s="536">
        <v>5</v>
      </c>
      <c r="AV119" s="536">
        <v>6</v>
      </c>
      <c r="AW119" s="535"/>
      <c r="AX119" s="535"/>
      <c r="AY119" s="535"/>
      <c r="AZ119" s="535"/>
      <c r="BA119" s="535"/>
      <c r="BB119" s="163"/>
      <c r="BC119" s="163"/>
      <c r="BD119" s="163"/>
      <c r="BE119" s="163"/>
      <c r="BF119" s="163"/>
      <c r="BG119" s="163"/>
      <c r="BH119" s="163"/>
    </row>
    <row r="120" spans="1:60" s="159" customFormat="1" ht="12.75" x14ac:dyDescent="0.2">
      <c r="A120" s="525"/>
      <c r="C120" s="160" t="str">
        <f t="shared" si="0"/>
        <v/>
      </c>
      <c r="D120" s="162"/>
      <c r="E120" s="162"/>
      <c r="F120" s="162"/>
      <c r="G120" s="164"/>
      <c r="H120" s="543"/>
      <c r="I120" s="543"/>
      <c r="J120" s="543"/>
      <c r="K120" s="164"/>
      <c r="L120" s="543"/>
      <c r="M120" s="543"/>
      <c r="N120" s="601"/>
      <c r="O120" s="601"/>
      <c r="P120" s="543"/>
      <c r="Q120" s="543"/>
      <c r="R120" s="164"/>
      <c r="S120" s="164"/>
      <c r="T120" s="164"/>
      <c r="U120" s="164"/>
      <c r="V120" s="164"/>
      <c r="W120" s="543"/>
      <c r="X120" s="543"/>
      <c r="Y120" s="543"/>
      <c r="Z120" s="543"/>
      <c r="AA120" s="162"/>
      <c r="AB120" s="162"/>
      <c r="AC120" s="162"/>
      <c r="AD120" s="162"/>
      <c r="AE120" s="162"/>
      <c r="AF120" s="162"/>
      <c r="AG120" s="162"/>
      <c r="AH120" s="162"/>
      <c r="AI120" s="162"/>
      <c r="AJ120" s="162"/>
      <c r="AK120" s="162"/>
      <c r="AL120" s="162"/>
      <c r="AM120" s="162"/>
      <c r="AN120" s="162"/>
      <c r="AO120" s="162"/>
      <c r="AP120" s="162"/>
      <c r="AQ120" s="162"/>
      <c r="AR120" s="162"/>
      <c r="AS120" s="535"/>
      <c r="AT120" s="535"/>
      <c r="AU120" s="536">
        <v>6</v>
      </c>
      <c r="AV120" s="536">
        <v>7</v>
      </c>
      <c r="AW120" s="535"/>
      <c r="AX120" s="535"/>
      <c r="AY120" s="535"/>
      <c r="AZ120" s="535"/>
      <c r="BA120" s="535"/>
      <c r="BB120" s="163"/>
      <c r="BC120" s="163"/>
      <c r="BD120" s="163"/>
      <c r="BE120" s="163"/>
      <c r="BF120" s="163"/>
      <c r="BG120" s="163"/>
      <c r="BH120" s="163"/>
    </row>
    <row r="121" spans="1:60" s="159" customFormat="1" ht="12.75" x14ac:dyDescent="0.2">
      <c r="A121" s="525"/>
      <c r="C121" s="160" t="str">
        <f t="shared" si="0"/>
        <v/>
      </c>
      <c r="D121" s="162"/>
      <c r="E121" s="164"/>
      <c r="F121" s="164"/>
      <c r="G121" s="164"/>
      <c r="H121" s="543"/>
      <c r="I121" s="543"/>
      <c r="J121" s="543"/>
      <c r="K121" s="164"/>
      <c r="L121" s="543"/>
      <c r="M121" s="543"/>
      <c r="N121" s="543"/>
      <c r="O121" s="543"/>
      <c r="P121" s="543"/>
      <c r="Q121" s="543"/>
      <c r="R121" s="164"/>
      <c r="S121" s="164"/>
      <c r="T121" s="164"/>
      <c r="U121" s="164"/>
      <c r="V121" s="164"/>
      <c r="W121" s="543"/>
      <c r="X121" s="543"/>
      <c r="Y121" s="543"/>
      <c r="Z121" s="543"/>
      <c r="AA121" s="162"/>
      <c r="AB121" s="162"/>
      <c r="AC121" s="162"/>
      <c r="AD121" s="162"/>
      <c r="AE121" s="162"/>
      <c r="AF121" s="162"/>
      <c r="AG121" s="162"/>
      <c r="AH121" s="162"/>
      <c r="AI121" s="162"/>
      <c r="AJ121" s="162"/>
      <c r="AK121" s="162"/>
      <c r="AL121" s="162"/>
      <c r="AM121" s="162"/>
      <c r="AN121" s="162"/>
      <c r="AO121" s="162"/>
      <c r="AP121" s="162"/>
      <c r="AQ121" s="162"/>
      <c r="AR121" s="162"/>
      <c r="AS121" s="535"/>
      <c r="AT121" s="535"/>
      <c r="AU121" s="536">
        <v>7</v>
      </c>
      <c r="AV121" s="536">
        <v>8</v>
      </c>
      <c r="AW121" s="535"/>
      <c r="AX121" s="535"/>
      <c r="AY121" s="535"/>
      <c r="AZ121" s="535"/>
      <c r="BA121" s="535"/>
      <c r="BB121" s="163"/>
      <c r="BC121" s="163"/>
      <c r="BD121" s="163"/>
      <c r="BE121" s="163"/>
      <c r="BF121" s="163"/>
      <c r="BG121" s="163"/>
      <c r="BH121" s="163"/>
    </row>
    <row r="122" spans="1:60" s="159" customFormat="1" ht="12.75" x14ac:dyDescent="0.2">
      <c r="A122" s="525"/>
      <c r="C122" s="160" t="str">
        <f t="shared" si="0"/>
        <v/>
      </c>
      <c r="D122" s="162"/>
      <c r="E122" s="164"/>
      <c r="F122" s="164"/>
      <c r="G122" s="164"/>
      <c r="H122" s="543"/>
      <c r="I122" s="543"/>
      <c r="J122" s="543"/>
      <c r="K122" s="164"/>
      <c r="L122" s="543"/>
      <c r="M122" s="543"/>
      <c r="N122" s="543"/>
      <c r="O122" s="543"/>
      <c r="P122" s="543"/>
      <c r="Q122" s="543"/>
      <c r="R122" s="164"/>
      <c r="S122" s="164"/>
      <c r="T122" s="164"/>
      <c r="U122" s="164"/>
      <c r="V122" s="164"/>
      <c r="W122" s="543"/>
      <c r="X122" s="543"/>
      <c r="Y122" s="543"/>
      <c r="Z122" s="543"/>
      <c r="AA122" s="162"/>
      <c r="AB122" s="162"/>
      <c r="AC122" s="162"/>
      <c r="AD122" s="162"/>
      <c r="AE122" s="162"/>
      <c r="AF122" s="162"/>
      <c r="AG122" s="162"/>
      <c r="AH122" s="162"/>
      <c r="AI122" s="162"/>
      <c r="AJ122" s="162"/>
      <c r="AK122" s="162"/>
      <c r="AL122" s="162"/>
      <c r="AM122" s="162"/>
      <c r="AN122" s="162"/>
      <c r="AO122" s="162"/>
      <c r="AP122" s="162"/>
      <c r="AQ122" s="162"/>
      <c r="AR122" s="162"/>
      <c r="AS122" s="535"/>
      <c r="AT122" s="535"/>
      <c r="AU122" s="536">
        <v>8</v>
      </c>
      <c r="AV122" s="536">
        <v>9</v>
      </c>
      <c r="AW122" s="535"/>
      <c r="AX122" s="535"/>
      <c r="AY122" s="535"/>
      <c r="AZ122" s="535"/>
      <c r="BA122" s="535"/>
      <c r="BB122" s="163"/>
      <c r="BC122" s="163"/>
      <c r="BD122" s="163"/>
      <c r="BE122" s="163"/>
      <c r="BF122" s="163"/>
      <c r="BG122" s="163"/>
      <c r="BH122" s="163"/>
    </row>
    <row r="123" spans="1:60" s="159" customFormat="1" ht="12.75" x14ac:dyDescent="0.2">
      <c r="A123" s="525"/>
      <c r="C123" s="160" t="str">
        <f t="shared" si="0"/>
        <v/>
      </c>
      <c r="D123" s="162"/>
      <c r="E123" s="164"/>
      <c r="F123" s="164"/>
      <c r="G123" s="164"/>
      <c r="H123" s="543"/>
      <c r="I123" s="543"/>
      <c r="J123" s="543"/>
      <c r="K123" s="164"/>
      <c r="L123" s="543"/>
      <c r="M123" s="543"/>
      <c r="N123" s="543"/>
      <c r="O123" s="543"/>
      <c r="P123" s="543"/>
      <c r="Q123" s="543"/>
      <c r="R123" s="164"/>
      <c r="S123" s="164"/>
      <c r="T123" s="164"/>
      <c r="U123" s="164"/>
      <c r="V123" s="164"/>
      <c r="W123" s="543"/>
      <c r="X123" s="543"/>
      <c r="Y123" s="543"/>
      <c r="Z123" s="543"/>
      <c r="AA123" s="162"/>
      <c r="AB123" s="162"/>
      <c r="AC123" s="162"/>
      <c r="AD123" s="162"/>
      <c r="AE123" s="162"/>
      <c r="AF123" s="162"/>
      <c r="AG123" s="162"/>
      <c r="AH123" s="162"/>
      <c r="AI123" s="162"/>
      <c r="AJ123" s="162"/>
      <c r="AK123" s="162"/>
      <c r="AL123" s="162"/>
      <c r="AM123" s="162"/>
      <c r="AN123" s="162"/>
      <c r="AO123" s="162"/>
      <c r="AP123" s="162"/>
      <c r="AQ123" s="162"/>
      <c r="AR123" s="162"/>
      <c r="AS123" s="535"/>
      <c r="AT123" s="535"/>
      <c r="AU123" s="536">
        <v>9</v>
      </c>
      <c r="AV123" s="536">
        <v>10</v>
      </c>
      <c r="AW123" s="535"/>
      <c r="AX123" s="535"/>
      <c r="AY123" s="535"/>
      <c r="AZ123" s="535"/>
      <c r="BA123" s="535"/>
      <c r="BB123" s="163"/>
      <c r="BC123" s="163"/>
      <c r="BD123" s="163"/>
      <c r="BE123" s="163"/>
      <c r="BF123" s="163"/>
      <c r="BG123" s="163"/>
      <c r="BH123" s="163"/>
    </row>
    <row r="124" spans="1:60" s="159" customFormat="1" ht="12.75" x14ac:dyDescent="0.2">
      <c r="A124" s="525"/>
      <c r="C124" s="160" t="str">
        <f t="shared" si="0"/>
        <v/>
      </c>
      <c r="D124" s="162"/>
      <c r="E124" s="164"/>
      <c r="F124" s="164"/>
      <c r="G124" s="164"/>
      <c r="H124" s="543"/>
      <c r="I124" s="543"/>
      <c r="J124" s="543"/>
      <c r="K124" s="164"/>
      <c r="L124" s="543"/>
      <c r="M124" s="543"/>
      <c r="N124" s="543"/>
      <c r="O124" s="543"/>
      <c r="P124" s="543"/>
      <c r="Q124" s="543"/>
      <c r="R124" s="164"/>
      <c r="S124" s="164"/>
      <c r="T124" s="164"/>
      <c r="U124" s="164"/>
      <c r="V124" s="164"/>
      <c r="W124" s="543"/>
      <c r="X124" s="543"/>
      <c r="Y124" s="543"/>
      <c r="Z124" s="543"/>
      <c r="AA124" s="162"/>
      <c r="AB124" s="162"/>
      <c r="AC124" s="162"/>
      <c r="AD124" s="162"/>
      <c r="AE124" s="162"/>
      <c r="AF124" s="162"/>
      <c r="AG124" s="162"/>
      <c r="AH124" s="162"/>
      <c r="AI124" s="162"/>
      <c r="AJ124" s="162"/>
      <c r="AK124" s="162"/>
      <c r="AL124" s="162"/>
      <c r="AM124" s="162"/>
      <c r="AN124" s="162"/>
      <c r="AO124" s="162"/>
      <c r="AP124" s="162"/>
      <c r="AQ124" s="162"/>
      <c r="AR124" s="162"/>
      <c r="AS124" s="535"/>
      <c r="AT124" s="535"/>
      <c r="AU124" s="536">
        <v>10</v>
      </c>
      <c r="AV124" s="536">
        <v>11</v>
      </c>
      <c r="AW124" s="535"/>
      <c r="AX124" s="535"/>
      <c r="AY124" s="535"/>
      <c r="AZ124" s="535"/>
      <c r="BA124" s="535"/>
      <c r="BB124" s="163"/>
      <c r="BC124" s="163"/>
      <c r="BD124" s="163"/>
      <c r="BE124" s="163"/>
      <c r="BF124" s="163"/>
      <c r="BG124" s="163"/>
      <c r="BH124" s="163"/>
    </row>
    <row r="125" spans="1:60" s="159" customFormat="1" ht="12.75" x14ac:dyDescent="0.2">
      <c r="A125" s="525"/>
      <c r="C125" s="160" t="str">
        <f t="shared" si="0"/>
        <v/>
      </c>
      <c r="D125" s="162"/>
      <c r="E125" s="162"/>
      <c r="F125" s="162"/>
      <c r="G125" s="164"/>
      <c r="H125" s="543"/>
      <c r="I125" s="543"/>
      <c r="J125" s="543"/>
      <c r="K125" s="164"/>
      <c r="L125" s="543"/>
      <c r="M125" s="543"/>
      <c r="N125" s="601"/>
      <c r="O125" s="601"/>
      <c r="P125" s="543"/>
      <c r="Q125" s="543"/>
      <c r="R125" s="164"/>
      <c r="S125" s="164"/>
      <c r="T125" s="164"/>
      <c r="U125" s="164"/>
      <c r="V125" s="164"/>
      <c r="W125" s="543"/>
      <c r="X125" s="543"/>
      <c r="Y125" s="543"/>
      <c r="Z125" s="543"/>
      <c r="AA125" s="162"/>
      <c r="AB125" s="162"/>
      <c r="AC125" s="162"/>
      <c r="AD125" s="162"/>
      <c r="AE125" s="162"/>
      <c r="AF125" s="162"/>
      <c r="AG125" s="162"/>
      <c r="AH125" s="162"/>
      <c r="AI125" s="162"/>
      <c r="AJ125" s="162"/>
      <c r="AK125" s="162"/>
      <c r="AL125" s="162"/>
      <c r="AM125" s="162"/>
      <c r="AN125" s="162"/>
      <c r="AO125" s="162"/>
      <c r="AP125" s="162"/>
      <c r="AQ125" s="162"/>
      <c r="AR125" s="162"/>
      <c r="AS125" s="535"/>
      <c r="AT125" s="535"/>
      <c r="AU125" s="536">
        <v>11</v>
      </c>
      <c r="AV125" s="536">
        <v>12</v>
      </c>
      <c r="AW125" s="535"/>
      <c r="AX125" s="535"/>
      <c r="AY125" s="535"/>
      <c r="AZ125" s="535"/>
      <c r="BA125" s="535"/>
      <c r="BB125" s="163"/>
      <c r="BC125" s="163"/>
      <c r="BD125" s="163"/>
      <c r="BE125" s="163"/>
      <c r="BF125" s="163"/>
      <c r="BG125" s="163"/>
      <c r="BH125" s="163"/>
    </row>
    <row r="126" spans="1:60" s="159" customFormat="1" ht="12.75" x14ac:dyDescent="0.2">
      <c r="A126" s="525"/>
      <c r="C126" s="160" t="str">
        <f t="shared" si="0"/>
        <v/>
      </c>
      <c r="D126" s="162"/>
      <c r="E126" s="164"/>
      <c r="F126" s="164"/>
      <c r="G126" s="164"/>
      <c r="H126" s="543"/>
      <c r="I126" s="543"/>
      <c r="J126" s="543"/>
      <c r="K126" s="164"/>
      <c r="L126" s="543"/>
      <c r="M126" s="543"/>
      <c r="N126" s="543"/>
      <c r="O126" s="543"/>
      <c r="P126" s="543"/>
      <c r="Q126" s="543"/>
      <c r="R126" s="164"/>
      <c r="S126" s="164"/>
      <c r="T126" s="164"/>
      <c r="U126" s="164"/>
      <c r="V126" s="164"/>
      <c r="W126" s="543"/>
      <c r="X126" s="543"/>
      <c r="Y126" s="543"/>
      <c r="Z126" s="543"/>
      <c r="AA126" s="162"/>
      <c r="AB126" s="162"/>
      <c r="AC126" s="162"/>
      <c r="AD126" s="162"/>
      <c r="AE126" s="162"/>
      <c r="AF126" s="162"/>
      <c r="AG126" s="162"/>
      <c r="AH126" s="162"/>
      <c r="AI126" s="162"/>
      <c r="AJ126" s="162"/>
      <c r="AK126" s="162"/>
      <c r="AL126" s="162"/>
      <c r="AM126" s="162"/>
      <c r="AN126" s="162"/>
      <c r="AO126" s="162"/>
      <c r="AP126" s="162"/>
      <c r="AQ126" s="162"/>
      <c r="AR126" s="162"/>
      <c r="AS126" s="535"/>
      <c r="AT126" s="535"/>
      <c r="AU126" s="536">
        <v>12</v>
      </c>
      <c r="AV126" s="536">
        <v>13</v>
      </c>
      <c r="AW126" s="535"/>
      <c r="AX126" s="535"/>
      <c r="AY126" s="535"/>
      <c r="AZ126" s="535"/>
      <c r="BA126" s="535"/>
      <c r="BB126" s="163"/>
      <c r="BC126" s="163"/>
      <c r="BD126" s="163"/>
      <c r="BE126" s="163"/>
      <c r="BF126" s="163"/>
      <c r="BG126" s="163"/>
      <c r="BH126" s="163"/>
    </row>
    <row r="127" spans="1:60" s="159" customFormat="1" ht="12.75" x14ac:dyDescent="0.2">
      <c r="A127" s="525"/>
      <c r="C127" s="160" t="str">
        <f t="shared" si="0"/>
        <v/>
      </c>
      <c r="D127" s="162"/>
      <c r="E127" s="164"/>
      <c r="F127" s="164"/>
      <c r="G127" s="164"/>
      <c r="H127" s="543"/>
      <c r="I127" s="543"/>
      <c r="J127" s="543"/>
      <c r="K127" s="164"/>
      <c r="L127" s="543"/>
      <c r="M127" s="543"/>
      <c r="N127" s="543"/>
      <c r="O127" s="543"/>
      <c r="P127" s="543"/>
      <c r="Q127" s="543"/>
      <c r="R127" s="164"/>
      <c r="S127" s="164"/>
      <c r="T127" s="164"/>
      <c r="U127" s="164"/>
      <c r="V127" s="164"/>
      <c r="W127" s="543"/>
      <c r="X127" s="543"/>
      <c r="Y127" s="543"/>
      <c r="Z127" s="543"/>
      <c r="AA127" s="162"/>
      <c r="AB127" s="162"/>
      <c r="AC127" s="162"/>
      <c r="AD127" s="162"/>
      <c r="AE127" s="162"/>
      <c r="AF127" s="162"/>
      <c r="AG127" s="162"/>
      <c r="AH127" s="162"/>
      <c r="AI127" s="162"/>
      <c r="AJ127" s="162"/>
      <c r="AK127" s="162"/>
      <c r="AL127" s="162"/>
      <c r="AM127" s="162"/>
      <c r="AN127" s="162"/>
      <c r="AO127" s="162"/>
      <c r="AP127" s="162"/>
      <c r="AQ127" s="162"/>
      <c r="AR127" s="162"/>
      <c r="AS127" s="535"/>
      <c r="AT127" s="535"/>
      <c r="AU127" s="536">
        <v>13</v>
      </c>
      <c r="AV127" s="536">
        <v>14</v>
      </c>
      <c r="AW127" s="535"/>
      <c r="AX127" s="535"/>
      <c r="AY127" s="535"/>
      <c r="AZ127" s="535"/>
      <c r="BA127" s="535"/>
      <c r="BB127" s="163"/>
      <c r="BC127" s="163"/>
      <c r="BD127" s="163"/>
      <c r="BE127" s="163"/>
      <c r="BF127" s="163"/>
      <c r="BG127" s="163"/>
      <c r="BH127" s="163"/>
    </row>
    <row r="128" spans="1:60" s="159" customFormat="1" ht="12.75" x14ac:dyDescent="0.2">
      <c r="A128" s="525"/>
      <c r="C128" s="160" t="str">
        <f t="shared" si="0"/>
        <v/>
      </c>
      <c r="D128" s="162"/>
      <c r="E128" s="164"/>
      <c r="F128" s="164"/>
      <c r="G128" s="164"/>
      <c r="H128" s="543"/>
      <c r="I128" s="543"/>
      <c r="J128" s="543"/>
      <c r="K128" s="164"/>
      <c r="L128" s="543"/>
      <c r="M128" s="543"/>
      <c r="N128" s="543"/>
      <c r="O128" s="543"/>
      <c r="P128" s="543"/>
      <c r="Q128" s="543"/>
      <c r="R128" s="164"/>
      <c r="S128" s="164"/>
      <c r="T128" s="164"/>
      <c r="U128" s="164"/>
      <c r="V128" s="164"/>
      <c r="W128" s="543"/>
      <c r="X128" s="543"/>
      <c r="Y128" s="543"/>
      <c r="Z128" s="543"/>
      <c r="AA128" s="162"/>
      <c r="AB128" s="162"/>
      <c r="AC128" s="162"/>
      <c r="AD128" s="162"/>
      <c r="AE128" s="162"/>
      <c r="AF128" s="162"/>
      <c r="AG128" s="162"/>
      <c r="AH128" s="162"/>
      <c r="AI128" s="162"/>
      <c r="AJ128" s="162"/>
      <c r="AK128" s="162"/>
      <c r="AL128" s="162"/>
      <c r="AM128" s="162"/>
      <c r="AN128" s="162"/>
      <c r="AO128" s="162"/>
      <c r="AP128" s="162"/>
      <c r="AQ128" s="162"/>
      <c r="AR128" s="162"/>
      <c r="AS128" s="535"/>
      <c r="AT128" s="535"/>
      <c r="AU128" s="536">
        <v>14</v>
      </c>
      <c r="AV128" s="536">
        <v>15</v>
      </c>
      <c r="AW128" s="535"/>
      <c r="AX128" s="535"/>
      <c r="AY128" s="535"/>
      <c r="AZ128" s="535"/>
      <c r="BA128" s="535"/>
      <c r="BB128" s="163"/>
      <c r="BC128" s="163"/>
      <c r="BD128" s="163"/>
      <c r="BE128" s="163"/>
      <c r="BF128" s="163"/>
      <c r="BG128" s="163"/>
      <c r="BH128" s="163"/>
    </row>
    <row r="129" spans="1:60" s="159" customFormat="1" ht="12.75" x14ac:dyDescent="0.2">
      <c r="A129" s="525"/>
      <c r="C129" s="160" t="str">
        <f t="shared" si="0"/>
        <v/>
      </c>
      <c r="D129" s="162"/>
      <c r="E129" s="164"/>
      <c r="F129" s="164"/>
      <c r="G129" s="164"/>
      <c r="H129" s="543"/>
      <c r="I129" s="543"/>
      <c r="J129" s="543"/>
      <c r="K129" s="164"/>
      <c r="L129" s="543"/>
      <c r="M129" s="543"/>
      <c r="N129" s="543"/>
      <c r="O129" s="543"/>
      <c r="P129" s="543"/>
      <c r="Q129" s="543"/>
      <c r="R129" s="164"/>
      <c r="S129" s="164"/>
      <c r="T129" s="164"/>
      <c r="U129" s="164"/>
      <c r="V129" s="164"/>
      <c r="W129" s="543"/>
      <c r="X129" s="543"/>
      <c r="Y129" s="543"/>
      <c r="Z129" s="543"/>
      <c r="AA129" s="162"/>
      <c r="AB129" s="162"/>
      <c r="AC129" s="162"/>
      <c r="AD129" s="162"/>
      <c r="AE129" s="162"/>
      <c r="AF129" s="162"/>
      <c r="AG129" s="162"/>
      <c r="AH129" s="162"/>
      <c r="AI129" s="162"/>
      <c r="AJ129" s="162"/>
      <c r="AK129" s="162"/>
      <c r="AL129" s="162"/>
      <c r="AM129" s="162"/>
      <c r="AN129" s="162"/>
      <c r="AO129" s="162"/>
      <c r="AP129" s="162"/>
      <c r="AQ129" s="162"/>
      <c r="AR129" s="162"/>
      <c r="AS129" s="535"/>
      <c r="AT129" s="535"/>
      <c r="AU129" s="536">
        <v>15</v>
      </c>
      <c r="AV129" s="536">
        <v>16</v>
      </c>
      <c r="AW129" s="535"/>
      <c r="AX129" s="535"/>
      <c r="AY129" s="535"/>
      <c r="AZ129" s="535"/>
      <c r="BA129" s="535"/>
      <c r="BB129" s="163"/>
      <c r="BC129" s="163"/>
      <c r="BD129" s="163"/>
      <c r="BE129" s="163"/>
      <c r="BF129" s="163"/>
      <c r="BG129" s="163"/>
      <c r="BH129" s="163"/>
    </row>
    <row r="130" spans="1:60" s="159" customFormat="1" ht="12.75" x14ac:dyDescent="0.2">
      <c r="A130" s="525"/>
      <c r="C130" s="160" t="str">
        <f t="shared" si="0"/>
        <v/>
      </c>
      <c r="D130" s="162"/>
      <c r="E130" s="162"/>
      <c r="F130" s="162"/>
      <c r="G130" s="164"/>
      <c r="H130" s="543"/>
      <c r="I130" s="543"/>
      <c r="J130" s="543"/>
      <c r="K130" s="164"/>
      <c r="L130" s="543"/>
      <c r="M130" s="543"/>
      <c r="N130" s="601"/>
      <c r="O130" s="601"/>
      <c r="P130" s="543"/>
      <c r="Q130" s="543"/>
      <c r="R130" s="164"/>
      <c r="S130" s="164"/>
      <c r="T130" s="164"/>
      <c r="U130" s="164"/>
      <c r="V130" s="164"/>
      <c r="W130" s="543"/>
      <c r="X130" s="543"/>
      <c r="Y130" s="543"/>
      <c r="Z130" s="543"/>
      <c r="AA130" s="162"/>
      <c r="AB130" s="162"/>
      <c r="AC130" s="162"/>
      <c r="AD130" s="162"/>
      <c r="AE130" s="162"/>
      <c r="AF130" s="162"/>
      <c r="AG130" s="162"/>
      <c r="AH130" s="162"/>
      <c r="AI130" s="162"/>
      <c r="AJ130" s="162"/>
      <c r="AK130" s="162"/>
      <c r="AL130" s="162"/>
      <c r="AM130" s="162"/>
      <c r="AN130" s="162"/>
      <c r="AO130" s="162"/>
      <c r="AP130" s="162"/>
      <c r="AQ130" s="162"/>
      <c r="AR130" s="162"/>
      <c r="AS130" s="535"/>
      <c r="AT130" s="535"/>
      <c r="AU130" s="536">
        <v>16</v>
      </c>
      <c r="AV130" s="536">
        <v>17</v>
      </c>
      <c r="AW130" s="535"/>
      <c r="AX130" s="535"/>
      <c r="AY130" s="535"/>
      <c r="AZ130" s="535"/>
      <c r="BA130" s="535"/>
      <c r="BB130" s="163"/>
      <c r="BC130" s="163"/>
      <c r="BD130" s="163"/>
      <c r="BE130" s="163"/>
      <c r="BF130" s="163"/>
      <c r="BG130" s="163"/>
      <c r="BH130" s="163"/>
    </row>
    <row r="131" spans="1:60" s="159" customFormat="1" ht="12.75" x14ac:dyDescent="0.2">
      <c r="A131" s="525"/>
      <c r="C131" s="160" t="str">
        <f t="shared" si="0"/>
        <v/>
      </c>
      <c r="D131" s="162"/>
      <c r="E131" s="164"/>
      <c r="F131" s="164"/>
      <c r="G131" s="164"/>
      <c r="H131" s="543"/>
      <c r="I131" s="543"/>
      <c r="J131" s="543"/>
      <c r="K131" s="164"/>
      <c r="L131" s="543"/>
      <c r="M131" s="543"/>
      <c r="N131" s="543"/>
      <c r="O131" s="543"/>
      <c r="P131" s="543"/>
      <c r="Q131" s="543"/>
      <c r="R131" s="164"/>
      <c r="S131" s="164"/>
      <c r="T131" s="164"/>
      <c r="U131" s="164"/>
      <c r="V131" s="164"/>
      <c r="W131" s="543"/>
      <c r="X131" s="543"/>
      <c r="Y131" s="543"/>
      <c r="Z131" s="543"/>
      <c r="AA131" s="162"/>
      <c r="AB131" s="162"/>
      <c r="AC131" s="162"/>
      <c r="AD131" s="162"/>
      <c r="AE131" s="162"/>
      <c r="AF131" s="162"/>
      <c r="AG131" s="162"/>
      <c r="AH131" s="162"/>
      <c r="AI131" s="162"/>
      <c r="AJ131" s="162"/>
      <c r="AK131" s="162"/>
      <c r="AL131" s="162"/>
      <c r="AM131" s="162"/>
      <c r="AN131" s="162"/>
      <c r="AO131" s="162"/>
      <c r="AP131" s="162"/>
      <c r="AQ131" s="162"/>
      <c r="AR131" s="162"/>
      <c r="AS131" s="535"/>
      <c r="AT131" s="535"/>
      <c r="AU131" s="536">
        <v>17</v>
      </c>
      <c r="AV131" s="536">
        <v>18</v>
      </c>
      <c r="AW131" s="535"/>
      <c r="AX131" s="535"/>
      <c r="AY131" s="535"/>
      <c r="AZ131" s="535"/>
      <c r="BA131" s="535"/>
      <c r="BB131" s="163"/>
      <c r="BC131" s="163"/>
      <c r="BD131" s="163"/>
      <c r="BE131" s="163"/>
      <c r="BF131" s="163"/>
      <c r="BG131" s="163"/>
      <c r="BH131" s="163"/>
    </row>
    <row r="132" spans="1:60" s="159" customFormat="1" ht="12.75" x14ac:dyDescent="0.2">
      <c r="A132" s="525"/>
      <c r="C132" s="160" t="str">
        <f t="shared" si="0"/>
        <v/>
      </c>
      <c r="D132" s="162"/>
      <c r="E132" s="164"/>
      <c r="F132" s="164"/>
      <c r="G132" s="164"/>
      <c r="H132" s="543"/>
      <c r="I132" s="543"/>
      <c r="J132" s="543"/>
      <c r="K132" s="164"/>
      <c r="L132" s="543"/>
      <c r="M132" s="543"/>
      <c r="N132" s="543"/>
      <c r="O132" s="543"/>
      <c r="P132" s="543"/>
      <c r="Q132" s="543"/>
      <c r="R132" s="164"/>
      <c r="S132" s="164"/>
      <c r="T132" s="164"/>
      <c r="U132" s="164"/>
      <c r="V132" s="164"/>
      <c r="W132" s="543"/>
      <c r="X132" s="543"/>
      <c r="Y132" s="543"/>
      <c r="Z132" s="543"/>
      <c r="AA132" s="162"/>
      <c r="AB132" s="162"/>
      <c r="AC132" s="162"/>
      <c r="AD132" s="162"/>
      <c r="AE132" s="162"/>
      <c r="AF132" s="162"/>
      <c r="AG132" s="162"/>
      <c r="AH132" s="162"/>
      <c r="AI132" s="162"/>
      <c r="AJ132" s="162"/>
      <c r="AK132" s="162"/>
      <c r="AL132" s="162"/>
      <c r="AM132" s="162"/>
      <c r="AN132" s="162"/>
      <c r="AO132" s="162"/>
      <c r="AP132" s="162"/>
      <c r="AQ132" s="162"/>
      <c r="AR132" s="162"/>
      <c r="AS132" s="535"/>
      <c r="AT132" s="535"/>
      <c r="AU132" s="536">
        <v>18</v>
      </c>
      <c r="AV132" s="536">
        <v>19</v>
      </c>
      <c r="AW132" s="535"/>
      <c r="AX132" s="535"/>
      <c r="AY132" s="535"/>
      <c r="AZ132" s="535"/>
      <c r="BA132" s="535"/>
      <c r="BB132" s="163"/>
      <c r="BC132" s="163"/>
      <c r="BD132" s="163"/>
      <c r="BE132" s="163"/>
      <c r="BF132" s="163"/>
      <c r="BG132" s="163"/>
      <c r="BH132" s="163"/>
    </row>
    <row r="133" spans="1:60" s="159" customFormat="1" ht="12.75" x14ac:dyDescent="0.2">
      <c r="A133" s="525"/>
      <c r="C133" s="160" t="str">
        <f t="shared" si="0"/>
        <v/>
      </c>
      <c r="D133" s="162"/>
      <c r="E133" s="164"/>
      <c r="F133" s="164"/>
      <c r="G133" s="164"/>
      <c r="H133" s="543"/>
      <c r="I133" s="543"/>
      <c r="J133" s="543"/>
      <c r="K133" s="164"/>
      <c r="L133" s="543"/>
      <c r="M133" s="543"/>
      <c r="N133" s="543"/>
      <c r="O133" s="543"/>
      <c r="P133" s="543"/>
      <c r="Q133" s="543"/>
      <c r="R133" s="164"/>
      <c r="S133" s="164"/>
      <c r="T133" s="164"/>
      <c r="U133" s="164"/>
      <c r="V133" s="164"/>
      <c r="W133" s="543"/>
      <c r="X133" s="543"/>
      <c r="Y133" s="543"/>
      <c r="Z133" s="543"/>
      <c r="AA133" s="162"/>
      <c r="AB133" s="162"/>
      <c r="AC133" s="162"/>
      <c r="AD133" s="162"/>
      <c r="AE133" s="162"/>
      <c r="AF133" s="162"/>
      <c r="AG133" s="162"/>
      <c r="AH133" s="162"/>
      <c r="AI133" s="162"/>
      <c r="AJ133" s="162"/>
      <c r="AK133" s="162"/>
      <c r="AL133" s="162"/>
      <c r="AM133" s="162"/>
      <c r="AN133" s="162"/>
      <c r="AO133" s="162"/>
      <c r="AP133" s="162"/>
      <c r="AQ133" s="162"/>
      <c r="AR133" s="162"/>
      <c r="AS133" s="535"/>
      <c r="AT133" s="535"/>
      <c r="AU133" s="536">
        <v>19</v>
      </c>
      <c r="AV133" s="536">
        <v>20</v>
      </c>
      <c r="AW133" s="535"/>
      <c r="AX133" s="535"/>
      <c r="AY133" s="535"/>
      <c r="AZ133" s="535"/>
      <c r="BA133" s="535"/>
      <c r="BB133" s="163"/>
      <c r="BC133" s="163"/>
      <c r="BD133" s="163"/>
      <c r="BE133" s="163"/>
      <c r="BF133" s="163"/>
      <c r="BG133" s="163"/>
      <c r="BH133" s="163"/>
    </row>
    <row r="134" spans="1:60" s="159" customFormat="1" ht="12.75" x14ac:dyDescent="0.2">
      <c r="A134" s="525"/>
      <c r="C134" s="160" t="str">
        <f t="shared" si="0"/>
        <v/>
      </c>
      <c r="D134" s="162"/>
      <c r="E134" s="164"/>
      <c r="F134" s="164"/>
      <c r="G134" s="164"/>
      <c r="H134" s="543"/>
      <c r="I134" s="543"/>
      <c r="J134" s="543"/>
      <c r="K134" s="164"/>
      <c r="L134" s="543"/>
      <c r="M134" s="543"/>
      <c r="N134" s="543"/>
      <c r="O134" s="543"/>
      <c r="P134" s="543"/>
      <c r="Q134" s="543"/>
      <c r="R134" s="164"/>
      <c r="S134" s="164"/>
      <c r="T134" s="164"/>
      <c r="U134" s="164"/>
      <c r="V134" s="164"/>
      <c r="W134" s="543"/>
      <c r="X134" s="543"/>
      <c r="Y134" s="543"/>
      <c r="Z134" s="543"/>
      <c r="AA134" s="162"/>
      <c r="AB134" s="162"/>
      <c r="AC134" s="162"/>
      <c r="AD134" s="162"/>
      <c r="AE134" s="162"/>
      <c r="AF134" s="162"/>
      <c r="AG134" s="162"/>
      <c r="AH134" s="162"/>
      <c r="AI134" s="162"/>
      <c r="AJ134" s="162"/>
      <c r="AK134" s="162"/>
      <c r="AL134" s="162"/>
      <c r="AM134" s="162"/>
      <c r="AN134" s="162"/>
      <c r="AO134" s="162"/>
      <c r="AP134" s="162"/>
      <c r="AQ134" s="162"/>
      <c r="AR134" s="162"/>
      <c r="AS134" s="535"/>
      <c r="AT134" s="535"/>
      <c r="AU134" s="536">
        <v>20</v>
      </c>
      <c r="AV134" s="536">
        <v>21</v>
      </c>
      <c r="AW134" s="535"/>
      <c r="AX134" s="535"/>
      <c r="AY134" s="535"/>
      <c r="AZ134" s="535"/>
      <c r="BA134" s="535"/>
      <c r="BB134" s="163"/>
      <c r="BC134" s="163"/>
      <c r="BD134" s="163"/>
      <c r="BE134" s="163"/>
      <c r="BF134" s="163"/>
      <c r="BG134" s="163"/>
      <c r="BH134" s="163"/>
    </row>
    <row r="135" spans="1:60" s="159" customFormat="1" ht="12.75" x14ac:dyDescent="0.2">
      <c r="A135" s="525"/>
      <c r="C135" s="160" t="str">
        <f t="shared" si="0"/>
        <v/>
      </c>
      <c r="D135" s="162"/>
      <c r="E135" s="162"/>
      <c r="F135" s="162"/>
      <c r="G135" s="164"/>
      <c r="H135" s="543"/>
      <c r="I135" s="543"/>
      <c r="J135" s="543"/>
      <c r="K135" s="164"/>
      <c r="L135" s="543"/>
      <c r="M135" s="543"/>
      <c r="N135" s="601"/>
      <c r="O135" s="601"/>
      <c r="P135" s="543"/>
      <c r="Q135" s="543"/>
      <c r="R135" s="164"/>
      <c r="S135" s="164"/>
      <c r="T135" s="164"/>
      <c r="U135" s="164"/>
      <c r="V135" s="164"/>
      <c r="W135" s="543"/>
      <c r="X135" s="543"/>
      <c r="Y135" s="543"/>
      <c r="Z135" s="543"/>
      <c r="AA135" s="162"/>
      <c r="AB135" s="162"/>
      <c r="AC135" s="162"/>
      <c r="AD135" s="162"/>
      <c r="AE135" s="162"/>
      <c r="AF135" s="162"/>
      <c r="AG135" s="162"/>
      <c r="AH135" s="162"/>
      <c r="AI135" s="162"/>
      <c r="AJ135" s="162"/>
      <c r="AK135" s="162"/>
      <c r="AL135" s="162"/>
      <c r="AM135" s="162"/>
      <c r="AN135" s="162"/>
      <c r="AO135" s="162"/>
      <c r="AP135" s="162"/>
      <c r="AQ135" s="162"/>
      <c r="AR135" s="162"/>
      <c r="AS135" s="535"/>
      <c r="AT135" s="535"/>
      <c r="AU135" s="536">
        <v>21</v>
      </c>
      <c r="AV135" s="536">
        <v>22</v>
      </c>
      <c r="AW135" s="535"/>
      <c r="AX135" s="535"/>
      <c r="AY135" s="535"/>
      <c r="AZ135" s="535"/>
      <c r="BA135" s="535"/>
      <c r="BB135" s="163"/>
      <c r="BC135" s="163"/>
      <c r="BD135" s="163"/>
      <c r="BE135" s="163"/>
      <c r="BF135" s="163"/>
      <c r="BG135" s="163"/>
      <c r="BH135" s="163"/>
    </row>
    <row r="136" spans="1:60" s="159" customFormat="1" ht="12.75" x14ac:dyDescent="0.2">
      <c r="A136" s="525"/>
      <c r="C136" s="160" t="str">
        <f t="shared" si="0"/>
        <v/>
      </c>
      <c r="D136" s="162"/>
      <c r="E136" s="164"/>
      <c r="F136" s="164"/>
      <c r="G136" s="164"/>
      <c r="H136" s="543"/>
      <c r="I136" s="543"/>
      <c r="J136" s="543"/>
      <c r="K136" s="164"/>
      <c r="L136" s="543"/>
      <c r="M136" s="543"/>
      <c r="N136" s="543"/>
      <c r="O136" s="543"/>
      <c r="P136" s="543"/>
      <c r="Q136" s="543"/>
      <c r="R136" s="164"/>
      <c r="S136" s="164"/>
      <c r="T136" s="164"/>
      <c r="U136" s="164"/>
      <c r="V136" s="164"/>
      <c r="W136" s="543"/>
      <c r="X136" s="543"/>
      <c r="Y136" s="543"/>
      <c r="Z136" s="543"/>
      <c r="AA136" s="162"/>
      <c r="AB136" s="162"/>
      <c r="AC136" s="162"/>
      <c r="AD136" s="162"/>
      <c r="AE136" s="162"/>
      <c r="AF136" s="162"/>
      <c r="AG136" s="162"/>
      <c r="AH136" s="162"/>
      <c r="AI136" s="162"/>
      <c r="AJ136" s="162"/>
      <c r="AK136" s="162"/>
      <c r="AL136" s="162"/>
      <c r="AM136" s="162"/>
      <c r="AN136" s="162"/>
      <c r="AO136" s="162"/>
      <c r="AP136" s="162"/>
      <c r="AQ136" s="162"/>
      <c r="AR136" s="162"/>
      <c r="AS136" s="535"/>
      <c r="AT136" s="535"/>
      <c r="AU136" s="536">
        <v>22</v>
      </c>
      <c r="AV136" s="536">
        <v>23</v>
      </c>
      <c r="AW136" s="535"/>
      <c r="AX136" s="535"/>
      <c r="AY136" s="535"/>
      <c r="AZ136" s="535"/>
      <c r="BA136" s="535"/>
      <c r="BB136" s="163"/>
      <c r="BC136" s="163"/>
      <c r="BD136" s="163"/>
      <c r="BE136" s="163"/>
      <c r="BF136" s="163"/>
      <c r="BG136" s="163"/>
      <c r="BH136" s="163"/>
    </row>
    <row r="137" spans="1:60" s="159" customFormat="1" ht="12.75" x14ac:dyDescent="0.2">
      <c r="A137" s="525"/>
      <c r="C137" s="160" t="str">
        <f t="shared" si="0"/>
        <v/>
      </c>
      <c r="D137" s="162"/>
      <c r="E137" s="164"/>
      <c r="F137" s="164"/>
      <c r="G137" s="164"/>
      <c r="H137" s="543"/>
      <c r="I137" s="543"/>
      <c r="J137" s="543"/>
      <c r="K137" s="164"/>
      <c r="L137" s="543"/>
      <c r="M137" s="543"/>
      <c r="N137" s="543"/>
      <c r="O137" s="543"/>
      <c r="P137" s="543"/>
      <c r="Q137" s="543"/>
      <c r="R137" s="164"/>
      <c r="S137" s="164"/>
      <c r="T137" s="164"/>
      <c r="U137" s="164"/>
      <c r="V137" s="164"/>
      <c r="W137" s="543"/>
      <c r="X137" s="543"/>
      <c r="Y137" s="543"/>
      <c r="Z137" s="543"/>
      <c r="AA137" s="162"/>
      <c r="AB137" s="162"/>
      <c r="AC137" s="162"/>
      <c r="AD137" s="162"/>
      <c r="AE137" s="162"/>
      <c r="AF137" s="162"/>
      <c r="AG137" s="162"/>
      <c r="AH137" s="162"/>
      <c r="AI137" s="162"/>
      <c r="AJ137" s="162"/>
      <c r="AK137" s="162"/>
      <c r="AL137" s="162"/>
      <c r="AM137" s="162"/>
      <c r="AN137" s="162"/>
      <c r="AO137" s="162"/>
      <c r="AP137" s="162"/>
      <c r="AQ137" s="162"/>
      <c r="AR137" s="162"/>
      <c r="AS137" s="535"/>
      <c r="AT137" s="535"/>
      <c r="AU137" s="536">
        <v>23</v>
      </c>
      <c r="AV137" s="536">
        <v>24</v>
      </c>
      <c r="AW137" s="535"/>
      <c r="AX137" s="535"/>
      <c r="AY137" s="535"/>
      <c r="AZ137" s="535"/>
      <c r="BA137" s="535"/>
      <c r="BB137" s="163"/>
      <c r="BC137" s="163"/>
      <c r="BD137" s="163"/>
      <c r="BE137" s="163"/>
      <c r="BF137" s="163"/>
      <c r="BG137" s="163"/>
      <c r="BH137" s="163"/>
    </row>
    <row r="138" spans="1:60" s="159" customFormat="1" ht="12.75" x14ac:dyDescent="0.2">
      <c r="A138" s="525"/>
      <c r="C138" s="160" t="str">
        <f t="shared" si="0"/>
        <v/>
      </c>
      <c r="D138" s="162"/>
      <c r="E138" s="164"/>
      <c r="F138" s="164"/>
      <c r="G138" s="164"/>
      <c r="H138" s="543"/>
      <c r="I138" s="543"/>
      <c r="J138" s="543"/>
      <c r="K138" s="164"/>
      <c r="L138" s="543"/>
      <c r="M138" s="543"/>
      <c r="N138" s="543"/>
      <c r="O138" s="543"/>
      <c r="P138" s="543"/>
      <c r="Q138" s="543"/>
      <c r="R138" s="164"/>
      <c r="S138" s="164"/>
      <c r="T138" s="164"/>
      <c r="U138" s="164"/>
      <c r="V138" s="164"/>
      <c r="W138" s="543"/>
      <c r="X138" s="543"/>
      <c r="Y138" s="543"/>
      <c r="Z138" s="543"/>
      <c r="AA138" s="162"/>
      <c r="AB138" s="162"/>
      <c r="AC138" s="162"/>
      <c r="AD138" s="162"/>
      <c r="AE138" s="162"/>
      <c r="AF138" s="162"/>
      <c r="AG138" s="162"/>
      <c r="AH138" s="162"/>
      <c r="AI138" s="162"/>
      <c r="AJ138" s="162"/>
      <c r="AK138" s="162"/>
      <c r="AL138" s="162"/>
      <c r="AM138" s="162"/>
      <c r="AN138" s="162"/>
      <c r="AO138" s="162"/>
      <c r="AP138" s="162"/>
      <c r="AQ138" s="162"/>
      <c r="AR138" s="162"/>
      <c r="AS138" s="535"/>
      <c r="AT138" s="535"/>
      <c r="AU138" s="536">
        <v>24</v>
      </c>
      <c r="AV138" s="536">
        <v>25</v>
      </c>
      <c r="AW138" s="535"/>
      <c r="AX138" s="535"/>
      <c r="AY138" s="535"/>
      <c r="AZ138" s="535"/>
      <c r="BA138" s="535"/>
      <c r="BB138" s="163"/>
      <c r="BC138" s="163"/>
      <c r="BD138" s="163"/>
      <c r="BE138" s="163"/>
      <c r="BF138" s="163"/>
      <c r="BG138" s="163"/>
      <c r="BH138" s="163"/>
    </row>
    <row r="139" spans="1:60" s="159" customFormat="1" ht="12.75" x14ac:dyDescent="0.2">
      <c r="A139" s="525"/>
      <c r="C139" s="160" t="str">
        <f t="shared" si="0"/>
        <v/>
      </c>
      <c r="D139" s="162"/>
      <c r="E139" s="164"/>
      <c r="F139" s="164"/>
      <c r="G139" s="164"/>
      <c r="H139" s="543"/>
      <c r="I139" s="543"/>
      <c r="J139" s="543"/>
      <c r="K139" s="164"/>
      <c r="L139" s="543"/>
      <c r="M139" s="543"/>
      <c r="N139" s="543"/>
      <c r="O139" s="543"/>
      <c r="P139" s="543"/>
      <c r="Q139" s="543"/>
      <c r="R139" s="164"/>
      <c r="S139" s="164"/>
      <c r="T139" s="164"/>
      <c r="U139" s="164"/>
      <c r="V139" s="164"/>
      <c r="W139" s="543"/>
      <c r="X139" s="543"/>
      <c r="Y139" s="543"/>
      <c r="Z139" s="543"/>
      <c r="AA139" s="162"/>
      <c r="AB139" s="162"/>
      <c r="AC139" s="162"/>
      <c r="AD139" s="162"/>
      <c r="AE139" s="162"/>
      <c r="AF139" s="162"/>
      <c r="AG139" s="162"/>
      <c r="AH139" s="162"/>
      <c r="AI139" s="162"/>
      <c r="AJ139" s="162"/>
      <c r="AK139" s="162"/>
      <c r="AL139" s="162"/>
      <c r="AM139" s="162"/>
      <c r="AN139" s="162"/>
      <c r="AO139" s="162"/>
      <c r="AP139" s="162"/>
      <c r="AQ139" s="162"/>
      <c r="AR139" s="162"/>
      <c r="AS139" s="535"/>
      <c r="AT139" s="535"/>
      <c r="AU139" s="536">
        <v>25</v>
      </c>
      <c r="AV139" s="536">
        <v>26</v>
      </c>
      <c r="AW139" s="535"/>
      <c r="AX139" s="535"/>
      <c r="AY139" s="535"/>
      <c r="AZ139" s="535"/>
      <c r="BA139" s="535"/>
      <c r="BB139" s="163"/>
      <c r="BC139" s="163"/>
      <c r="BD139" s="163"/>
      <c r="BE139" s="163"/>
      <c r="BF139" s="163"/>
      <c r="BG139" s="163"/>
      <c r="BH139" s="163"/>
    </row>
    <row r="140" spans="1:60" s="159" customFormat="1" ht="12.75" x14ac:dyDescent="0.2">
      <c r="A140" s="525"/>
      <c r="C140" s="160" t="str">
        <f t="shared" si="0"/>
        <v/>
      </c>
      <c r="D140" s="162"/>
      <c r="E140" s="162"/>
      <c r="F140" s="162"/>
      <c r="G140" s="164"/>
      <c r="H140" s="543"/>
      <c r="I140" s="543"/>
      <c r="J140" s="543"/>
      <c r="K140" s="164"/>
      <c r="L140" s="543"/>
      <c r="M140" s="543"/>
      <c r="N140" s="601"/>
      <c r="O140" s="601"/>
      <c r="P140" s="543"/>
      <c r="Q140" s="543"/>
      <c r="R140" s="164"/>
      <c r="S140" s="164"/>
      <c r="T140" s="164"/>
      <c r="U140" s="164"/>
      <c r="V140" s="164"/>
      <c r="W140" s="543"/>
      <c r="X140" s="543"/>
      <c r="Y140" s="543"/>
      <c r="Z140" s="543"/>
      <c r="AA140" s="162"/>
      <c r="AB140" s="162"/>
      <c r="AC140" s="162"/>
      <c r="AD140" s="162"/>
      <c r="AE140" s="162"/>
      <c r="AF140" s="162"/>
      <c r="AG140" s="162"/>
      <c r="AH140" s="162"/>
      <c r="AI140" s="162"/>
      <c r="AJ140" s="162"/>
      <c r="AK140" s="162"/>
      <c r="AL140" s="162"/>
      <c r="AM140" s="162"/>
      <c r="AN140" s="162"/>
      <c r="AO140" s="162"/>
      <c r="AP140" s="162"/>
      <c r="AQ140" s="162"/>
      <c r="AR140" s="162"/>
      <c r="AS140" s="535"/>
      <c r="AT140" s="535"/>
      <c r="AU140" s="536">
        <v>26</v>
      </c>
      <c r="AV140" s="536">
        <v>27</v>
      </c>
      <c r="AW140" s="535"/>
      <c r="AX140" s="535"/>
      <c r="AY140" s="535"/>
      <c r="AZ140" s="535"/>
      <c r="BA140" s="535"/>
      <c r="BB140" s="163"/>
      <c r="BC140" s="163"/>
      <c r="BD140" s="163"/>
      <c r="BE140" s="163"/>
      <c r="BF140" s="163"/>
      <c r="BG140" s="163"/>
      <c r="BH140" s="163"/>
    </row>
    <row r="141" spans="1:60" s="159" customFormat="1" ht="12.75" x14ac:dyDescent="0.2">
      <c r="A141" s="525"/>
      <c r="C141" s="160" t="str">
        <f t="shared" si="0"/>
        <v/>
      </c>
      <c r="D141" s="162"/>
      <c r="E141" s="164"/>
      <c r="F141" s="164"/>
      <c r="G141" s="164"/>
      <c r="H141" s="543"/>
      <c r="I141" s="543"/>
      <c r="J141" s="543"/>
      <c r="K141" s="164"/>
      <c r="L141" s="543"/>
      <c r="M141" s="543"/>
      <c r="N141" s="543"/>
      <c r="O141" s="543"/>
      <c r="P141" s="543"/>
      <c r="Q141" s="543"/>
      <c r="R141" s="164"/>
      <c r="S141" s="164"/>
      <c r="T141" s="164"/>
      <c r="U141" s="164"/>
      <c r="V141" s="164"/>
      <c r="W141" s="543"/>
      <c r="X141" s="543"/>
      <c r="Y141" s="543"/>
      <c r="Z141" s="543"/>
      <c r="AA141" s="162"/>
      <c r="AB141" s="162"/>
      <c r="AC141" s="162"/>
      <c r="AD141" s="162"/>
      <c r="AE141" s="162"/>
      <c r="AF141" s="162"/>
      <c r="AG141" s="162"/>
      <c r="AH141" s="162"/>
      <c r="AI141" s="162"/>
      <c r="AJ141" s="162"/>
      <c r="AK141" s="162"/>
      <c r="AL141" s="162"/>
      <c r="AM141" s="162"/>
      <c r="AN141" s="162"/>
      <c r="AO141" s="162"/>
      <c r="AP141" s="162"/>
      <c r="AQ141" s="162"/>
      <c r="AR141" s="162"/>
      <c r="AS141" s="535"/>
      <c r="AT141" s="535"/>
      <c r="AU141" s="536">
        <v>27</v>
      </c>
      <c r="AV141" s="536">
        <v>28</v>
      </c>
      <c r="AW141" s="535"/>
      <c r="AX141" s="535"/>
      <c r="AY141" s="535"/>
      <c r="AZ141" s="535"/>
      <c r="BA141" s="535"/>
      <c r="BB141" s="163"/>
      <c r="BC141" s="163"/>
      <c r="BD141" s="163"/>
      <c r="BE141" s="163"/>
      <c r="BF141" s="163"/>
      <c r="BG141" s="163"/>
      <c r="BH141" s="163"/>
    </row>
    <row r="142" spans="1:60" s="159" customFormat="1" ht="12.75" x14ac:dyDescent="0.2">
      <c r="A142" s="525"/>
      <c r="C142" s="160" t="str">
        <f t="shared" si="0"/>
        <v/>
      </c>
      <c r="D142" s="162"/>
      <c r="E142" s="164"/>
      <c r="F142" s="164"/>
      <c r="G142" s="164"/>
      <c r="H142" s="543"/>
      <c r="I142" s="543"/>
      <c r="J142" s="543"/>
      <c r="K142" s="164"/>
      <c r="L142" s="543"/>
      <c r="M142" s="543"/>
      <c r="N142" s="543"/>
      <c r="O142" s="543"/>
      <c r="P142" s="543"/>
      <c r="Q142" s="543"/>
      <c r="R142" s="164"/>
      <c r="S142" s="164"/>
      <c r="T142" s="164"/>
      <c r="U142" s="164"/>
      <c r="V142" s="164"/>
      <c r="W142" s="543"/>
      <c r="X142" s="543"/>
      <c r="Y142" s="543"/>
      <c r="Z142" s="543"/>
      <c r="AA142" s="162"/>
      <c r="AB142" s="162"/>
      <c r="AC142" s="162"/>
      <c r="AD142" s="162"/>
      <c r="AE142" s="162"/>
      <c r="AF142" s="162"/>
      <c r="AG142" s="162"/>
      <c r="AH142" s="162"/>
      <c r="AI142" s="162"/>
      <c r="AJ142" s="162"/>
      <c r="AK142" s="162"/>
      <c r="AL142" s="162"/>
      <c r="AM142" s="162"/>
      <c r="AN142" s="162"/>
      <c r="AO142" s="162"/>
      <c r="AP142" s="162"/>
      <c r="AQ142" s="162"/>
      <c r="AR142" s="162"/>
      <c r="AS142" s="535"/>
      <c r="AT142" s="535"/>
      <c r="AU142" s="536">
        <v>28</v>
      </c>
      <c r="AV142" s="536">
        <v>29</v>
      </c>
      <c r="AW142" s="535"/>
      <c r="AX142" s="535"/>
      <c r="AY142" s="535"/>
      <c r="AZ142" s="535"/>
      <c r="BA142" s="535"/>
      <c r="BB142" s="163"/>
      <c r="BC142" s="163"/>
      <c r="BD142" s="163"/>
      <c r="BE142" s="163"/>
      <c r="BF142" s="163"/>
      <c r="BG142" s="163"/>
      <c r="BH142" s="163"/>
    </row>
    <row r="143" spans="1:60" s="159" customFormat="1" ht="12.75" x14ac:dyDescent="0.2">
      <c r="A143" s="525"/>
      <c r="C143" s="160" t="str">
        <f t="shared" si="0"/>
        <v/>
      </c>
      <c r="D143" s="162"/>
      <c r="E143" s="164"/>
      <c r="F143" s="164"/>
      <c r="G143" s="164"/>
      <c r="H143" s="543"/>
      <c r="I143" s="543"/>
      <c r="J143" s="543"/>
      <c r="K143" s="164"/>
      <c r="L143" s="543"/>
      <c r="M143" s="543"/>
      <c r="N143" s="543"/>
      <c r="O143" s="543"/>
      <c r="P143" s="543"/>
      <c r="Q143" s="543"/>
      <c r="R143" s="164"/>
      <c r="S143" s="164"/>
      <c r="T143" s="164"/>
      <c r="U143" s="164"/>
      <c r="V143" s="164"/>
      <c r="W143" s="543"/>
      <c r="X143" s="543"/>
      <c r="Y143" s="543"/>
      <c r="Z143" s="543"/>
      <c r="AA143" s="162"/>
      <c r="AB143" s="162"/>
      <c r="AC143" s="162"/>
      <c r="AD143" s="162"/>
      <c r="AE143" s="162"/>
      <c r="AF143" s="162"/>
      <c r="AG143" s="162"/>
      <c r="AH143" s="162"/>
      <c r="AI143" s="162"/>
      <c r="AJ143" s="162"/>
      <c r="AK143" s="162"/>
      <c r="AL143" s="162"/>
      <c r="AM143" s="162"/>
      <c r="AN143" s="162"/>
      <c r="AO143" s="162"/>
      <c r="AP143" s="162"/>
      <c r="AQ143" s="162"/>
      <c r="AR143" s="162"/>
      <c r="AS143" s="535"/>
      <c r="AT143" s="535"/>
      <c r="AU143" s="536">
        <v>29</v>
      </c>
      <c r="AV143" s="536">
        <v>30</v>
      </c>
      <c r="AW143" s="535"/>
      <c r="AX143" s="535"/>
      <c r="AY143" s="535"/>
      <c r="AZ143" s="535"/>
      <c r="BA143" s="535"/>
      <c r="BB143" s="163"/>
      <c r="BC143" s="163"/>
      <c r="BD143" s="163"/>
      <c r="BE143" s="163"/>
      <c r="BF143" s="163"/>
      <c r="BG143" s="163"/>
      <c r="BH143" s="163"/>
    </row>
    <row r="144" spans="1:60" s="159" customFormat="1" ht="12.75" x14ac:dyDescent="0.2">
      <c r="A144" s="525"/>
      <c r="C144" s="160" t="str">
        <f t="shared" si="0"/>
        <v/>
      </c>
      <c r="D144" s="162"/>
      <c r="E144" s="164"/>
      <c r="F144" s="164"/>
      <c r="G144" s="164"/>
      <c r="H144" s="543"/>
      <c r="I144" s="543"/>
      <c r="J144" s="543"/>
      <c r="K144" s="164"/>
      <c r="L144" s="543"/>
      <c r="M144" s="543"/>
      <c r="N144" s="543"/>
      <c r="O144" s="543"/>
      <c r="P144" s="543"/>
      <c r="Q144" s="543"/>
      <c r="R144" s="164"/>
      <c r="S144" s="164"/>
      <c r="T144" s="164"/>
      <c r="U144" s="164"/>
      <c r="V144" s="164"/>
      <c r="W144" s="543"/>
      <c r="X144" s="543"/>
      <c r="Y144" s="543"/>
      <c r="Z144" s="543"/>
      <c r="AA144" s="162"/>
      <c r="AB144" s="162"/>
      <c r="AC144" s="162"/>
      <c r="AD144" s="162"/>
      <c r="AE144" s="162"/>
      <c r="AF144" s="162"/>
      <c r="AG144" s="162"/>
      <c r="AH144" s="162"/>
      <c r="AI144" s="162"/>
      <c r="AJ144" s="162"/>
      <c r="AK144" s="162"/>
      <c r="AL144" s="162"/>
      <c r="AM144" s="162"/>
      <c r="AN144" s="162"/>
      <c r="AO144" s="162"/>
      <c r="AP144" s="162"/>
      <c r="AQ144" s="162"/>
      <c r="AR144" s="162"/>
      <c r="AS144" s="535"/>
      <c r="AT144" s="535"/>
      <c r="AU144" s="536">
        <v>30</v>
      </c>
      <c r="AV144" s="536">
        <v>31</v>
      </c>
      <c r="AW144" s="535"/>
      <c r="AX144" s="535"/>
      <c r="AY144" s="535"/>
      <c r="AZ144" s="535"/>
      <c r="BA144" s="535"/>
      <c r="BB144" s="163"/>
      <c r="BC144" s="163"/>
      <c r="BD144" s="163"/>
      <c r="BE144" s="163"/>
      <c r="BF144" s="163"/>
      <c r="BG144" s="163"/>
      <c r="BH144" s="163"/>
    </row>
    <row r="145" spans="1:60" s="159" customFormat="1" ht="12.75" x14ac:dyDescent="0.2">
      <c r="A145" s="525"/>
      <c r="C145" s="160" t="str">
        <f t="shared" si="0"/>
        <v/>
      </c>
      <c r="D145" s="164"/>
      <c r="E145" s="164"/>
      <c r="F145" s="164"/>
      <c r="G145" s="164"/>
      <c r="H145" s="543"/>
      <c r="I145" s="543"/>
      <c r="J145" s="543"/>
      <c r="K145" s="164"/>
      <c r="L145" s="543"/>
      <c r="M145" s="543"/>
      <c r="N145" s="543"/>
      <c r="O145" s="543"/>
      <c r="P145" s="543"/>
      <c r="Q145" s="543"/>
      <c r="R145" s="164"/>
      <c r="S145" s="164"/>
      <c r="T145" s="164"/>
      <c r="U145" s="164"/>
      <c r="V145" s="164"/>
      <c r="W145" s="543"/>
      <c r="X145" s="543"/>
      <c r="Y145" s="543"/>
      <c r="Z145" s="543"/>
      <c r="AA145" s="162"/>
      <c r="AB145" s="162"/>
      <c r="AC145" s="162"/>
      <c r="AD145" s="162"/>
      <c r="AE145" s="162"/>
      <c r="AF145" s="162"/>
      <c r="AG145" s="162"/>
      <c r="AH145" s="162"/>
      <c r="AI145" s="162"/>
      <c r="AJ145" s="162"/>
      <c r="AK145" s="162"/>
      <c r="AL145" s="162"/>
      <c r="AM145" s="162"/>
      <c r="AN145" s="162"/>
      <c r="AO145" s="162"/>
      <c r="AP145" s="162"/>
      <c r="AQ145" s="162"/>
      <c r="AR145" s="162"/>
      <c r="AS145" s="535"/>
      <c r="AT145" s="535"/>
      <c r="AU145" s="536">
        <v>31</v>
      </c>
      <c r="AV145" s="536">
        <v>32</v>
      </c>
      <c r="AW145" s="535"/>
      <c r="AX145" s="535"/>
      <c r="AY145" s="535"/>
      <c r="AZ145" s="535"/>
      <c r="BA145" s="535"/>
      <c r="BB145" s="163"/>
      <c r="BC145" s="163"/>
      <c r="BD145" s="163"/>
      <c r="BE145" s="163"/>
      <c r="BF145" s="163"/>
      <c r="BG145" s="163"/>
      <c r="BH145" s="163"/>
    </row>
    <row r="146" spans="1:60" s="159" customFormat="1" ht="12.75" x14ac:dyDescent="0.2">
      <c r="A146" s="525"/>
      <c r="C146" s="160" t="str">
        <f t="shared" si="0"/>
        <v/>
      </c>
      <c r="D146" s="164"/>
      <c r="E146" s="164"/>
      <c r="F146" s="164"/>
      <c r="G146" s="164"/>
      <c r="H146" s="543"/>
      <c r="I146" s="543"/>
      <c r="J146" s="543"/>
      <c r="K146" s="164"/>
      <c r="L146" s="543"/>
      <c r="M146" s="543"/>
      <c r="N146" s="543"/>
      <c r="O146" s="543"/>
      <c r="P146" s="543"/>
      <c r="Q146" s="543"/>
      <c r="R146" s="164"/>
      <c r="S146" s="164"/>
      <c r="T146" s="164"/>
      <c r="U146" s="164"/>
      <c r="V146" s="164"/>
      <c r="W146" s="543"/>
      <c r="X146" s="543"/>
      <c r="Y146" s="543"/>
      <c r="Z146" s="543"/>
      <c r="AA146" s="162"/>
      <c r="AB146" s="162"/>
      <c r="AC146" s="162"/>
      <c r="AD146" s="162"/>
      <c r="AE146" s="162"/>
      <c r="AF146" s="162"/>
      <c r="AG146" s="162"/>
      <c r="AH146" s="162"/>
      <c r="AI146" s="162"/>
      <c r="AJ146" s="162"/>
      <c r="AK146" s="162"/>
      <c r="AL146" s="162"/>
      <c r="AM146" s="162"/>
      <c r="AN146" s="162"/>
      <c r="AO146" s="162"/>
      <c r="AP146" s="162"/>
      <c r="AQ146" s="162"/>
      <c r="AR146" s="162"/>
      <c r="AS146" s="535"/>
      <c r="AT146" s="535"/>
      <c r="AU146" s="536">
        <v>32</v>
      </c>
      <c r="AV146" s="536">
        <v>33</v>
      </c>
      <c r="AW146" s="535"/>
      <c r="AX146" s="535"/>
      <c r="AY146" s="535"/>
      <c r="AZ146" s="535"/>
      <c r="BA146" s="535"/>
      <c r="BB146" s="163"/>
      <c r="BC146" s="163"/>
      <c r="BD146" s="163"/>
      <c r="BE146" s="163"/>
      <c r="BF146" s="163"/>
      <c r="BG146" s="163"/>
      <c r="BH146" s="163"/>
    </row>
    <row r="147" spans="1:60" s="159" customFormat="1" ht="12.75" x14ac:dyDescent="0.2">
      <c r="A147" s="525"/>
      <c r="C147" s="160" t="str">
        <f t="shared" si="0"/>
        <v/>
      </c>
      <c r="D147" s="164"/>
      <c r="E147" s="164"/>
      <c r="F147" s="164"/>
      <c r="G147" s="164"/>
      <c r="H147" s="543"/>
      <c r="I147" s="543"/>
      <c r="J147" s="543"/>
      <c r="K147" s="164"/>
      <c r="L147" s="543"/>
      <c r="M147" s="543"/>
      <c r="N147" s="543"/>
      <c r="O147" s="543"/>
      <c r="P147" s="543"/>
      <c r="Q147" s="543"/>
      <c r="R147" s="164"/>
      <c r="S147" s="164"/>
      <c r="T147" s="164"/>
      <c r="U147" s="164"/>
      <c r="V147" s="164"/>
      <c r="W147" s="543"/>
      <c r="X147" s="543"/>
      <c r="Y147" s="543"/>
      <c r="Z147" s="543"/>
      <c r="AA147" s="162"/>
      <c r="AB147" s="162"/>
      <c r="AC147" s="162"/>
      <c r="AD147" s="162"/>
      <c r="AE147" s="162"/>
      <c r="AF147" s="162"/>
      <c r="AG147" s="162"/>
      <c r="AH147" s="162"/>
      <c r="AI147" s="162"/>
      <c r="AJ147" s="162"/>
      <c r="AK147" s="162"/>
      <c r="AL147" s="162"/>
      <c r="AM147" s="162"/>
      <c r="AN147" s="162"/>
      <c r="AO147" s="162"/>
      <c r="AP147" s="162"/>
      <c r="AQ147" s="162"/>
      <c r="AR147" s="162"/>
      <c r="AS147" s="535"/>
      <c r="AT147" s="535"/>
      <c r="AU147" s="536">
        <v>33</v>
      </c>
      <c r="AV147" s="536">
        <v>34</v>
      </c>
      <c r="AW147" s="535"/>
      <c r="AX147" s="535"/>
      <c r="AY147" s="535"/>
      <c r="AZ147" s="535"/>
      <c r="BA147" s="535"/>
      <c r="BB147" s="163"/>
      <c r="BC147" s="163"/>
      <c r="BD147" s="163"/>
      <c r="BE147" s="163"/>
      <c r="BF147" s="163"/>
      <c r="BG147" s="163"/>
      <c r="BH147" s="163"/>
    </row>
    <row r="148" spans="1:60" s="159" customFormat="1" ht="12.75" x14ac:dyDescent="0.2">
      <c r="A148" s="525"/>
      <c r="C148" s="160" t="str">
        <f t="shared" ref="C148:C179" si="1">IF($G$100&gt;=AV147,AV147,"")</f>
        <v/>
      </c>
      <c r="D148" s="164"/>
      <c r="E148" s="164"/>
      <c r="F148" s="164"/>
      <c r="G148" s="164"/>
      <c r="H148" s="543"/>
      <c r="I148" s="543"/>
      <c r="J148" s="543"/>
      <c r="K148" s="164"/>
      <c r="L148" s="543"/>
      <c r="M148" s="543"/>
      <c r="N148" s="543"/>
      <c r="O148" s="543"/>
      <c r="P148" s="543"/>
      <c r="Q148" s="543"/>
      <c r="R148" s="164"/>
      <c r="S148" s="164"/>
      <c r="T148" s="164"/>
      <c r="U148" s="164"/>
      <c r="V148" s="164"/>
      <c r="W148" s="543"/>
      <c r="X148" s="543"/>
      <c r="Y148" s="543"/>
      <c r="Z148" s="543"/>
      <c r="AA148" s="162"/>
      <c r="AB148" s="162"/>
      <c r="AC148" s="162"/>
      <c r="AD148" s="162"/>
      <c r="AE148" s="162"/>
      <c r="AF148" s="162"/>
      <c r="AG148" s="162"/>
      <c r="AH148" s="162"/>
      <c r="AI148" s="162"/>
      <c r="AJ148" s="162"/>
      <c r="AK148" s="162"/>
      <c r="AL148" s="162"/>
      <c r="AM148" s="162"/>
      <c r="AN148" s="162"/>
      <c r="AO148" s="162"/>
      <c r="AP148" s="162"/>
      <c r="AQ148" s="162"/>
      <c r="AR148" s="162"/>
      <c r="AS148" s="535"/>
      <c r="AT148" s="535"/>
      <c r="AU148" s="536">
        <v>34</v>
      </c>
      <c r="AV148" s="536">
        <v>35</v>
      </c>
      <c r="AW148" s="535"/>
      <c r="AX148" s="535"/>
      <c r="AY148" s="535"/>
      <c r="AZ148" s="535"/>
      <c r="BA148" s="535"/>
      <c r="BB148" s="163"/>
      <c r="BC148" s="163"/>
      <c r="BD148" s="163"/>
      <c r="BE148" s="163"/>
      <c r="BF148" s="163"/>
      <c r="BG148" s="163"/>
      <c r="BH148" s="163"/>
    </row>
    <row r="149" spans="1:60" s="159" customFormat="1" ht="12.75" x14ac:dyDescent="0.2">
      <c r="A149" s="525"/>
      <c r="C149" s="160" t="str">
        <f t="shared" si="1"/>
        <v/>
      </c>
      <c r="D149" s="164"/>
      <c r="E149" s="164"/>
      <c r="F149" s="164"/>
      <c r="G149" s="164"/>
      <c r="H149" s="543"/>
      <c r="I149" s="543"/>
      <c r="J149" s="543"/>
      <c r="K149" s="164"/>
      <c r="L149" s="543"/>
      <c r="M149" s="543"/>
      <c r="N149" s="543"/>
      <c r="O149" s="543"/>
      <c r="P149" s="543"/>
      <c r="Q149" s="543"/>
      <c r="R149" s="164"/>
      <c r="S149" s="164"/>
      <c r="T149" s="164"/>
      <c r="U149" s="164"/>
      <c r="V149" s="164"/>
      <c r="W149" s="543"/>
      <c r="X149" s="543"/>
      <c r="Y149" s="543"/>
      <c r="Z149" s="543"/>
      <c r="AA149" s="162"/>
      <c r="AB149" s="162"/>
      <c r="AC149" s="162"/>
      <c r="AD149" s="162"/>
      <c r="AE149" s="162"/>
      <c r="AF149" s="162"/>
      <c r="AG149" s="162"/>
      <c r="AH149" s="162"/>
      <c r="AI149" s="162"/>
      <c r="AJ149" s="162"/>
      <c r="AK149" s="162"/>
      <c r="AL149" s="162"/>
      <c r="AM149" s="162"/>
      <c r="AN149" s="162"/>
      <c r="AO149" s="162"/>
      <c r="AP149" s="162"/>
      <c r="AQ149" s="162"/>
      <c r="AR149" s="162"/>
      <c r="AS149" s="535"/>
      <c r="AT149" s="535"/>
      <c r="AU149" s="536">
        <v>35</v>
      </c>
      <c r="AV149" s="536">
        <v>36</v>
      </c>
      <c r="AW149" s="535"/>
      <c r="AX149" s="535"/>
      <c r="AY149" s="535"/>
      <c r="AZ149" s="535"/>
      <c r="BA149" s="535"/>
      <c r="BB149" s="163"/>
      <c r="BC149" s="163"/>
      <c r="BD149" s="163"/>
      <c r="BE149" s="163"/>
      <c r="BF149" s="163"/>
      <c r="BG149" s="163"/>
      <c r="BH149" s="163"/>
    </row>
    <row r="150" spans="1:60" s="159" customFormat="1" ht="12.75" x14ac:dyDescent="0.2">
      <c r="A150" s="525"/>
      <c r="C150" s="160" t="str">
        <f t="shared" si="1"/>
        <v/>
      </c>
      <c r="D150" s="164"/>
      <c r="E150" s="164"/>
      <c r="F150" s="164"/>
      <c r="G150" s="164"/>
      <c r="H150" s="543"/>
      <c r="I150" s="543"/>
      <c r="J150" s="543"/>
      <c r="K150" s="164"/>
      <c r="L150" s="543"/>
      <c r="M150" s="543"/>
      <c r="N150" s="543"/>
      <c r="O150" s="543"/>
      <c r="P150" s="543"/>
      <c r="Q150" s="543"/>
      <c r="R150" s="164"/>
      <c r="S150" s="164"/>
      <c r="T150" s="164"/>
      <c r="U150" s="164"/>
      <c r="V150" s="164"/>
      <c r="W150" s="543"/>
      <c r="X150" s="543"/>
      <c r="Y150" s="543"/>
      <c r="Z150" s="543"/>
      <c r="AA150" s="162"/>
      <c r="AB150" s="162"/>
      <c r="AC150" s="162"/>
      <c r="AD150" s="162"/>
      <c r="AE150" s="162"/>
      <c r="AF150" s="162"/>
      <c r="AG150" s="162"/>
      <c r="AH150" s="162"/>
      <c r="AI150" s="162"/>
      <c r="AJ150" s="162"/>
      <c r="AK150" s="162"/>
      <c r="AL150" s="162"/>
      <c r="AM150" s="162"/>
      <c r="AN150" s="162"/>
      <c r="AO150" s="162"/>
      <c r="AP150" s="162"/>
      <c r="AQ150" s="162"/>
      <c r="AR150" s="162"/>
      <c r="AS150" s="535"/>
      <c r="AT150" s="535"/>
      <c r="AU150" s="536">
        <v>36</v>
      </c>
      <c r="AV150" s="536">
        <v>37</v>
      </c>
      <c r="AW150" s="535"/>
      <c r="AX150" s="535"/>
      <c r="AY150" s="535"/>
      <c r="AZ150" s="535"/>
      <c r="BA150" s="535"/>
      <c r="BB150" s="163"/>
      <c r="BC150" s="163"/>
      <c r="BD150" s="163"/>
      <c r="BE150" s="163"/>
      <c r="BF150" s="163"/>
      <c r="BG150" s="163"/>
      <c r="BH150" s="163"/>
    </row>
    <row r="151" spans="1:60" s="159" customFormat="1" ht="12.75" x14ac:dyDescent="0.2">
      <c r="A151" s="525"/>
      <c r="C151" s="160" t="str">
        <f t="shared" si="1"/>
        <v/>
      </c>
      <c r="D151" s="164"/>
      <c r="E151" s="164"/>
      <c r="F151" s="164"/>
      <c r="G151" s="164"/>
      <c r="H151" s="543"/>
      <c r="I151" s="543"/>
      <c r="J151" s="543"/>
      <c r="K151" s="164"/>
      <c r="L151" s="543"/>
      <c r="M151" s="543"/>
      <c r="N151" s="543"/>
      <c r="O151" s="543"/>
      <c r="P151" s="543"/>
      <c r="Q151" s="543"/>
      <c r="R151" s="164"/>
      <c r="S151" s="164"/>
      <c r="T151" s="164"/>
      <c r="U151" s="164"/>
      <c r="V151" s="164"/>
      <c r="W151" s="543"/>
      <c r="X151" s="543"/>
      <c r="Y151" s="543"/>
      <c r="Z151" s="543"/>
      <c r="AA151" s="162"/>
      <c r="AB151" s="162"/>
      <c r="AC151" s="162"/>
      <c r="AD151" s="162"/>
      <c r="AE151" s="162"/>
      <c r="AF151" s="162"/>
      <c r="AG151" s="162"/>
      <c r="AH151" s="162"/>
      <c r="AI151" s="162"/>
      <c r="AJ151" s="162"/>
      <c r="AK151" s="162"/>
      <c r="AL151" s="162"/>
      <c r="AM151" s="162"/>
      <c r="AN151" s="162"/>
      <c r="AO151" s="162"/>
      <c r="AP151" s="162"/>
      <c r="AQ151" s="162"/>
      <c r="AR151" s="162"/>
      <c r="AS151" s="535"/>
      <c r="AT151" s="535"/>
      <c r="AU151" s="536">
        <v>37</v>
      </c>
      <c r="AV151" s="536">
        <v>38</v>
      </c>
      <c r="AW151" s="535"/>
      <c r="AX151" s="535"/>
      <c r="AY151" s="535"/>
      <c r="AZ151" s="535"/>
      <c r="BA151" s="535"/>
      <c r="BB151" s="163"/>
      <c r="BC151" s="163"/>
      <c r="BD151" s="163"/>
      <c r="BE151" s="163"/>
      <c r="BF151" s="163"/>
      <c r="BG151" s="163"/>
      <c r="BH151" s="163"/>
    </row>
    <row r="152" spans="1:60" s="159" customFormat="1" ht="12.75" x14ac:dyDescent="0.2">
      <c r="A152" s="525"/>
      <c r="C152" s="160" t="str">
        <f t="shared" si="1"/>
        <v/>
      </c>
      <c r="D152" s="164"/>
      <c r="E152" s="164"/>
      <c r="F152" s="164"/>
      <c r="G152" s="164"/>
      <c r="H152" s="543"/>
      <c r="I152" s="543"/>
      <c r="J152" s="543"/>
      <c r="K152" s="164"/>
      <c r="L152" s="543"/>
      <c r="M152" s="543"/>
      <c r="N152" s="543"/>
      <c r="O152" s="543"/>
      <c r="P152" s="543"/>
      <c r="Q152" s="543"/>
      <c r="R152" s="164"/>
      <c r="S152" s="164"/>
      <c r="T152" s="164"/>
      <c r="U152" s="164"/>
      <c r="V152" s="164"/>
      <c r="W152" s="543"/>
      <c r="X152" s="543"/>
      <c r="Y152" s="543"/>
      <c r="Z152" s="543"/>
      <c r="AA152" s="162"/>
      <c r="AB152" s="162"/>
      <c r="AC152" s="162"/>
      <c r="AD152" s="162"/>
      <c r="AE152" s="162"/>
      <c r="AF152" s="162"/>
      <c r="AG152" s="162"/>
      <c r="AH152" s="162"/>
      <c r="AI152" s="162"/>
      <c r="AJ152" s="162"/>
      <c r="AK152" s="162"/>
      <c r="AL152" s="162"/>
      <c r="AM152" s="162"/>
      <c r="AN152" s="162"/>
      <c r="AO152" s="162"/>
      <c r="AP152" s="162"/>
      <c r="AQ152" s="162"/>
      <c r="AR152" s="162"/>
      <c r="AS152" s="535"/>
      <c r="AT152" s="535"/>
      <c r="AU152" s="536">
        <v>38</v>
      </c>
      <c r="AV152" s="536">
        <v>39</v>
      </c>
      <c r="AW152" s="535"/>
      <c r="AX152" s="535"/>
      <c r="AY152" s="535"/>
      <c r="AZ152" s="535"/>
      <c r="BA152" s="535"/>
      <c r="BB152" s="163"/>
      <c r="BC152" s="163"/>
      <c r="BD152" s="163"/>
      <c r="BE152" s="163"/>
      <c r="BF152" s="163"/>
      <c r="BG152" s="163"/>
      <c r="BH152" s="163"/>
    </row>
    <row r="153" spans="1:60" s="159" customFormat="1" ht="12.75" x14ac:dyDescent="0.2">
      <c r="A153" s="525"/>
      <c r="C153" s="160" t="str">
        <f t="shared" si="1"/>
        <v/>
      </c>
      <c r="D153" s="164"/>
      <c r="E153" s="164"/>
      <c r="F153" s="164"/>
      <c r="G153" s="164"/>
      <c r="H153" s="543"/>
      <c r="I153" s="543"/>
      <c r="J153" s="543"/>
      <c r="K153" s="164"/>
      <c r="L153" s="543"/>
      <c r="M153" s="543"/>
      <c r="N153" s="543"/>
      <c r="O153" s="543"/>
      <c r="P153" s="543"/>
      <c r="Q153" s="543"/>
      <c r="R153" s="164"/>
      <c r="S153" s="164"/>
      <c r="T153" s="164"/>
      <c r="U153" s="164"/>
      <c r="V153" s="164"/>
      <c r="W153" s="543"/>
      <c r="X153" s="543"/>
      <c r="Y153" s="543"/>
      <c r="Z153" s="543"/>
      <c r="AA153" s="162"/>
      <c r="AB153" s="162"/>
      <c r="AC153" s="162"/>
      <c r="AD153" s="162"/>
      <c r="AE153" s="162"/>
      <c r="AF153" s="162"/>
      <c r="AG153" s="162"/>
      <c r="AH153" s="162"/>
      <c r="AI153" s="162"/>
      <c r="AJ153" s="162"/>
      <c r="AK153" s="162"/>
      <c r="AL153" s="162"/>
      <c r="AM153" s="162"/>
      <c r="AN153" s="162"/>
      <c r="AO153" s="162"/>
      <c r="AP153" s="162"/>
      <c r="AQ153" s="162"/>
      <c r="AR153" s="162"/>
      <c r="AS153" s="535"/>
      <c r="AT153" s="535"/>
      <c r="AU153" s="536">
        <v>39</v>
      </c>
      <c r="AV153" s="536">
        <v>40</v>
      </c>
      <c r="AW153" s="535"/>
      <c r="AX153" s="535"/>
      <c r="AY153" s="535"/>
      <c r="AZ153" s="535"/>
      <c r="BA153" s="535"/>
      <c r="BB153" s="163"/>
      <c r="BC153" s="163"/>
      <c r="BD153" s="163"/>
      <c r="BE153" s="163"/>
      <c r="BF153" s="163"/>
      <c r="BG153" s="163"/>
      <c r="BH153" s="163"/>
    </row>
    <row r="154" spans="1:60" s="159" customFormat="1" ht="12.75" x14ac:dyDescent="0.2">
      <c r="A154" s="525"/>
      <c r="C154" s="160" t="str">
        <f t="shared" si="1"/>
        <v/>
      </c>
      <c r="D154" s="164"/>
      <c r="E154" s="164"/>
      <c r="F154" s="164"/>
      <c r="G154" s="164"/>
      <c r="H154" s="543"/>
      <c r="I154" s="543"/>
      <c r="J154" s="543"/>
      <c r="K154" s="164"/>
      <c r="L154" s="543"/>
      <c r="M154" s="543"/>
      <c r="N154" s="543"/>
      <c r="O154" s="543"/>
      <c r="P154" s="543"/>
      <c r="Q154" s="543"/>
      <c r="R154" s="164"/>
      <c r="S154" s="164"/>
      <c r="T154" s="164"/>
      <c r="U154" s="164"/>
      <c r="V154" s="164"/>
      <c r="W154" s="543"/>
      <c r="X154" s="543"/>
      <c r="Y154" s="543"/>
      <c r="Z154" s="543"/>
      <c r="AA154" s="162"/>
      <c r="AB154" s="162"/>
      <c r="AC154" s="162"/>
      <c r="AD154" s="162"/>
      <c r="AE154" s="162"/>
      <c r="AF154" s="162"/>
      <c r="AG154" s="162"/>
      <c r="AH154" s="162"/>
      <c r="AI154" s="162"/>
      <c r="AJ154" s="162"/>
      <c r="AK154" s="162"/>
      <c r="AL154" s="162"/>
      <c r="AM154" s="162"/>
      <c r="AN154" s="162"/>
      <c r="AO154" s="162"/>
      <c r="AP154" s="162"/>
      <c r="AQ154" s="162"/>
      <c r="AR154" s="162"/>
      <c r="AS154" s="535"/>
      <c r="AT154" s="535"/>
      <c r="AU154" s="536">
        <v>40</v>
      </c>
      <c r="AV154" s="536">
        <v>41</v>
      </c>
      <c r="AW154" s="535"/>
      <c r="AX154" s="535"/>
      <c r="AY154" s="535"/>
      <c r="AZ154" s="535"/>
      <c r="BA154" s="535"/>
      <c r="BB154" s="163"/>
      <c r="BC154" s="163"/>
      <c r="BD154" s="163"/>
      <c r="BE154" s="163"/>
      <c r="BF154" s="163"/>
      <c r="BG154" s="163"/>
      <c r="BH154" s="163"/>
    </row>
    <row r="155" spans="1:60" s="159" customFormat="1" ht="12.75" x14ac:dyDescent="0.2">
      <c r="A155" s="525"/>
      <c r="C155" s="160" t="str">
        <f t="shared" si="1"/>
        <v/>
      </c>
      <c r="D155" s="164"/>
      <c r="E155" s="164"/>
      <c r="F155" s="164"/>
      <c r="G155" s="164"/>
      <c r="H155" s="543"/>
      <c r="I155" s="543"/>
      <c r="J155" s="543"/>
      <c r="K155" s="164"/>
      <c r="L155" s="543"/>
      <c r="M155" s="543"/>
      <c r="N155" s="543"/>
      <c r="O155" s="543"/>
      <c r="P155" s="543"/>
      <c r="Q155" s="543"/>
      <c r="R155" s="164"/>
      <c r="S155" s="164"/>
      <c r="T155" s="164"/>
      <c r="U155" s="164"/>
      <c r="V155" s="164"/>
      <c r="W155" s="543"/>
      <c r="X155" s="543"/>
      <c r="Y155" s="543"/>
      <c r="Z155" s="543"/>
      <c r="AA155" s="162"/>
      <c r="AB155" s="162"/>
      <c r="AC155" s="162"/>
      <c r="AD155" s="162"/>
      <c r="AE155" s="162"/>
      <c r="AF155" s="162"/>
      <c r="AG155" s="162"/>
      <c r="AH155" s="162"/>
      <c r="AI155" s="162"/>
      <c r="AJ155" s="162"/>
      <c r="AK155" s="162"/>
      <c r="AL155" s="162"/>
      <c r="AM155" s="162"/>
      <c r="AN155" s="162"/>
      <c r="AO155" s="162"/>
      <c r="AP155" s="162"/>
      <c r="AQ155" s="162"/>
      <c r="AR155" s="162"/>
      <c r="AS155" s="535"/>
      <c r="AT155" s="535"/>
      <c r="AU155" s="536">
        <v>41</v>
      </c>
      <c r="AV155" s="536">
        <v>42</v>
      </c>
      <c r="AW155" s="535"/>
      <c r="AX155" s="535"/>
      <c r="AY155" s="535"/>
      <c r="AZ155" s="535"/>
      <c r="BA155" s="535"/>
      <c r="BB155" s="163"/>
      <c r="BC155" s="163"/>
      <c r="BD155" s="163"/>
      <c r="BE155" s="163"/>
      <c r="BF155" s="163"/>
      <c r="BG155" s="163"/>
      <c r="BH155" s="163"/>
    </row>
    <row r="156" spans="1:60" s="159" customFormat="1" ht="12.75" x14ac:dyDescent="0.2">
      <c r="A156" s="525"/>
      <c r="C156" s="160" t="str">
        <f t="shared" si="1"/>
        <v/>
      </c>
      <c r="D156" s="164"/>
      <c r="E156" s="164"/>
      <c r="F156" s="164"/>
      <c r="G156" s="164"/>
      <c r="H156" s="543"/>
      <c r="I156" s="543"/>
      <c r="J156" s="543"/>
      <c r="K156" s="164"/>
      <c r="L156" s="543"/>
      <c r="M156" s="543"/>
      <c r="N156" s="543"/>
      <c r="O156" s="543"/>
      <c r="P156" s="543"/>
      <c r="Q156" s="543"/>
      <c r="R156" s="164"/>
      <c r="S156" s="164"/>
      <c r="T156" s="164"/>
      <c r="U156" s="164"/>
      <c r="V156" s="164"/>
      <c r="W156" s="543"/>
      <c r="X156" s="543"/>
      <c r="Y156" s="543"/>
      <c r="Z156" s="543"/>
      <c r="AA156" s="162"/>
      <c r="AB156" s="162"/>
      <c r="AC156" s="162"/>
      <c r="AD156" s="162"/>
      <c r="AE156" s="162"/>
      <c r="AF156" s="162"/>
      <c r="AG156" s="162"/>
      <c r="AH156" s="162"/>
      <c r="AI156" s="162"/>
      <c r="AJ156" s="162"/>
      <c r="AK156" s="162"/>
      <c r="AL156" s="162"/>
      <c r="AM156" s="162"/>
      <c r="AN156" s="162"/>
      <c r="AO156" s="162"/>
      <c r="AP156" s="162"/>
      <c r="AQ156" s="162"/>
      <c r="AR156" s="162"/>
      <c r="AS156" s="535"/>
      <c r="AT156" s="535"/>
      <c r="AU156" s="536">
        <v>42</v>
      </c>
      <c r="AV156" s="536">
        <v>43</v>
      </c>
      <c r="AW156" s="535"/>
      <c r="AX156" s="535"/>
      <c r="AY156" s="535"/>
      <c r="AZ156" s="535"/>
      <c r="BA156" s="535"/>
      <c r="BB156" s="163"/>
      <c r="BC156" s="163"/>
      <c r="BD156" s="163"/>
      <c r="BE156" s="163"/>
      <c r="BF156" s="163"/>
      <c r="BG156" s="163"/>
      <c r="BH156" s="163"/>
    </row>
    <row r="157" spans="1:60" s="159" customFormat="1" ht="12.75" x14ac:dyDescent="0.2">
      <c r="A157" s="525"/>
      <c r="C157" s="160" t="str">
        <f t="shared" si="1"/>
        <v/>
      </c>
      <c r="D157" s="164"/>
      <c r="E157" s="164"/>
      <c r="F157" s="164"/>
      <c r="G157" s="164"/>
      <c r="H157" s="543"/>
      <c r="I157" s="543"/>
      <c r="J157" s="543"/>
      <c r="K157" s="164"/>
      <c r="L157" s="543"/>
      <c r="M157" s="543"/>
      <c r="N157" s="543"/>
      <c r="O157" s="543"/>
      <c r="P157" s="543"/>
      <c r="Q157" s="543"/>
      <c r="R157" s="164"/>
      <c r="S157" s="164"/>
      <c r="T157" s="164"/>
      <c r="U157" s="164"/>
      <c r="V157" s="164"/>
      <c r="W157" s="543"/>
      <c r="X157" s="543"/>
      <c r="Y157" s="543"/>
      <c r="Z157" s="543"/>
      <c r="AA157" s="162"/>
      <c r="AB157" s="162"/>
      <c r="AC157" s="162"/>
      <c r="AD157" s="162"/>
      <c r="AE157" s="162"/>
      <c r="AF157" s="162"/>
      <c r="AG157" s="162"/>
      <c r="AH157" s="162"/>
      <c r="AI157" s="162"/>
      <c r="AJ157" s="162"/>
      <c r="AK157" s="162"/>
      <c r="AL157" s="162"/>
      <c r="AM157" s="162"/>
      <c r="AN157" s="162"/>
      <c r="AO157" s="162"/>
      <c r="AP157" s="162"/>
      <c r="AQ157" s="162"/>
      <c r="AR157" s="162"/>
      <c r="AS157" s="535"/>
      <c r="AT157" s="535"/>
      <c r="AU157" s="536">
        <v>43</v>
      </c>
      <c r="AV157" s="536">
        <v>44</v>
      </c>
      <c r="AW157" s="535"/>
      <c r="AX157" s="535"/>
      <c r="AY157" s="535"/>
      <c r="AZ157" s="535"/>
      <c r="BA157" s="535"/>
      <c r="BB157" s="163"/>
      <c r="BC157" s="163"/>
      <c r="BD157" s="163"/>
      <c r="BE157" s="163"/>
      <c r="BF157" s="163"/>
      <c r="BG157" s="163"/>
      <c r="BH157" s="163"/>
    </row>
    <row r="158" spans="1:60" s="159" customFormat="1" ht="12.75" x14ac:dyDescent="0.2">
      <c r="A158" s="525"/>
      <c r="C158" s="160" t="str">
        <f t="shared" si="1"/>
        <v/>
      </c>
      <c r="D158" s="164"/>
      <c r="E158" s="164"/>
      <c r="F158" s="164"/>
      <c r="G158" s="164"/>
      <c r="H158" s="543"/>
      <c r="I158" s="543"/>
      <c r="J158" s="543"/>
      <c r="K158" s="164"/>
      <c r="L158" s="543"/>
      <c r="M158" s="543"/>
      <c r="N158" s="543"/>
      <c r="O158" s="543"/>
      <c r="P158" s="543"/>
      <c r="Q158" s="543"/>
      <c r="R158" s="164"/>
      <c r="S158" s="164"/>
      <c r="T158" s="164"/>
      <c r="U158" s="164"/>
      <c r="V158" s="164"/>
      <c r="W158" s="543"/>
      <c r="X158" s="543"/>
      <c r="Y158" s="543"/>
      <c r="Z158" s="543"/>
      <c r="AA158" s="162"/>
      <c r="AB158" s="162"/>
      <c r="AC158" s="162"/>
      <c r="AD158" s="162"/>
      <c r="AE158" s="162"/>
      <c r="AF158" s="162"/>
      <c r="AG158" s="162"/>
      <c r="AH158" s="162"/>
      <c r="AI158" s="162"/>
      <c r="AJ158" s="162"/>
      <c r="AK158" s="162"/>
      <c r="AL158" s="162"/>
      <c r="AM158" s="162"/>
      <c r="AN158" s="162"/>
      <c r="AO158" s="162"/>
      <c r="AP158" s="162"/>
      <c r="AQ158" s="162"/>
      <c r="AR158" s="162"/>
      <c r="AS158" s="535"/>
      <c r="AT158" s="535"/>
      <c r="AU158" s="536">
        <v>44</v>
      </c>
      <c r="AV158" s="536">
        <v>45</v>
      </c>
      <c r="AW158" s="535"/>
      <c r="AX158" s="535"/>
      <c r="AY158" s="535"/>
      <c r="AZ158" s="535"/>
      <c r="BA158" s="535"/>
      <c r="BB158" s="163"/>
      <c r="BC158" s="163"/>
      <c r="BD158" s="163"/>
      <c r="BE158" s="163"/>
      <c r="BF158" s="163"/>
      <c r="BG158" s="163"/>
      <c r="BH158" s="163"/>
    </row>
    <row r="159" spans="1:60" s="159" customFormat="1" ht="12.75" x14ac:dyDescent="0.2">
      <c r="A159" s="525"/>
      <c r="C159" s="160" t="str">
        <f t="shared" si="1"/>
        <v/>
      </c>
      <c r="D159" s="164"/>
      <c r="E159" s="164"/>
      <c r="F159" s="164"/>
      <c r="G159" s="164"/>
      <c r="H159" s="543"/>
      <c r="I159" s="543"/>
      <c r="J159" s="543"/>
      <c r="K159" s="164"/>
      <c r="L159" s="543"/>
      <c r="M159" s="543"/>
      <c r="N159" s="543"/>
      <c r="O159" s="543"/>
      <c r="P159" s="543"/>
      <c r="Q159" s="543"/>
      <c r="R159" s="164"/>
      <c r="S159" s="164"/>
      <c r="T159" s="164"/>
      <c r="U159" s="164"/>
      <c r="V159" s="164"/>
      <c r="W159" s="543"/>
      <c r="X159" s="543"/>
      <c r="Y159" s="543"/>
      <c r="Z159" s="543"/>
      <c r="AA159" s="162"/>
      <c r="AB159" s="162"/>
      <c r="AC159" s="162"/>
      <c r="AD159" s="162"/>
      <c r="AE159" s="162"/>
      <c r="AF159" s="162"/>
      <c r="AG159" s="162"/>
      <c r="AH159" s="162"/>
      <c r="AI159" s="162"/>
      <c r="AJ159" s="162"/>
      <c r="AK159" s="162"/>
      <c r="AL159" s="162"/>
      <c r="AM159" s="162"/>
      <c r="AN159" s="162"/>
      <c r="AO159" s="162"/>
      <c r="AP159" s="162"/>
      <c r="AQ159" s="162"/>
      <c r="AR159" s="162"/>
      <c r="AS159" s="535"/>
      <c r="AT159" s="535"/>
      <c r="AU159" s="536">
        <v>45</v>
      </c>
      <c r="AV159" s="536">
        <v>46</v>
      </c>
      <c r="AW159" s="535"/>
      <c r="AX159" s="535"/>
      <c r="AY159" s="535"/>
      <c r="AZ159" s="535"/>
      <c r="BA159" s="535"/>
      <c r="BB159" s="163"/>
      <c r="BC159" s="163"/>
      <c r="BD159" s="163"/>
      <c r="BE159" s="163"/>
      <c r="BF159" s="163"/>
      <c r="BG159" s="163"/>
      <c r="BH159" s="163"/>
    </row>
    <row r="160" spans="1:60" s="159" customFormat="1" ht="12.75" x14ac:dyDescent="0.2">
      <c r="A160" s="525"/>
      <c r="C160" s="160" t="str">
        <f t="shared" si="1"/>
        <v/>
      </c>
      <c r="D160" s="164"/>
      <c r="E160" s="164"/>
      <c r="F160" s="164"/>
      <c r="G160" s="164"/>
      <c r="H160" s="543"/>
      <c r="I160" s="543"/>
      <c r="J160" s="543"/>
      <c r="K160" s="164"/>
      <c r="L160" s="543"/>
      <c r="M160" s="543"/>
      <c r="N160" s="543"/>
      <c r="O160" s="543"/>
      <c r="P160" s="543"/>
      <c r="Q160" s="543"/>
      <c r="R160" s="164"/>
      <c r="S160" s="164"/>
      <c r="T160" s="164"/>
      <c r="U160" s="164"/>
      <c r="V160" s="164"/>
      <c r="W160" s="543"/>
      <c r="X160" s="543"/>
      <c r="Y160" s="543"/>
      <c r="Z160" s="543"/>
      <c r="AA160" s="162"/>
      <c r="AB160" s="162"/>
      <c r="AC160" s="162"/>
      <c r="AD160" s="162"/>
      <c r="AE160" s="162"/>
      <c r="AF160" s="162"/>
      <c r="AG160" s="162"/>
      <c r="AH160" s="162"/>
      <c r="AI160" s="162"/>
      <c r="AJ160" s="162"/>
      <c r="AK160" s="162"/>
      <c r="AL160" s="162"/>
      <c r="AM160" s="162"/>
      <c r="AN160" s="162"/>
      <c r="AO160" s="162"/>
      <c r="AP160" s="162"/>
      <c r="AQ160" s="162"/>
      <c r="AR160" s="162"/>
      <c r="AS160" s="535"/>
      <c r="AT160" s="535"/>
      <c r="AU160" s="536">
        <v>46</v>
      </c>
      <c r="AV160" s="536">
        <v>47</v>
      </c>
      <c r="AW160" s="535"/>
      <c r="AX160" s="535"/>
      <c r="AY160" s="535"/>
      <c r="AZ160" s="535"/>
      <c r="BA160" s="535"/>
      <c r="BB160" s="163"/>
      <c r="BC160" s="163"/>
      <c r="BD160" s="163"/>
      <c r="BE160" s="163"/>
      <c r="BF160" s="163"/>
      <c r="BG160" s="163"/>
      <c r="BH160" s="163"/>
    </row>
    <row r="161" spans="1:60" s="159" customFormat="1" ht="12.75" x14ac:dyDescent="0.2">
      <c r="A161" s="525"/>
      <c r="C161" s="160" t="str">
        <f t="shared" si="1"/>
        <v/>
      </c>
      <c r="D161" s="164"/>
      <c r="E161" s="164"/>
      <c r="F161" s="164"/>
      <c r="G161" s="164"/>
      <c r="H161" s="543"/>
      <c r="I161" s="543"/>
      <c r="J161" s="543"/>
      <c r="K161" s="164"/>
      <c r="L161" s="543"/>
      <c r="M161" s="543"/>
      <c r="N161" s="543"/>
      <c r="O161" s="543"/>
      <c r="P161" s="543"/>
      <c r="Q161" s="543"/>
      <c r="R161" s="164"/>
      <c r="S161" s="164"/>
      <c r="T161" s="164"/>
      <c r="U161" s="164"/>
      <c r="V161" s="164"/>
      <c r="W161" s="543"/>
      <c r="X161" s="543"/>
      <c r="Y161" s="543"/>
      <c r="Z161" s="543"/>
      <c r="AA161" s="162"/>
      <c r="AB161" s="162"/>
      <c r="AC161" s="162"/>
      <c r="AD161" s="162"/>
      <c r="AE161" s="162"/>
      <c r="AF161" s="162"/>
      <c r="AG161" s="162"/>
      <c r="AH161" s="162"/>
      <c r="AI161" s="162"/>
      <c r="AJ161" s="162"/>
      <c r="AK161" s="162"/>
      <c r="AL161" s="162"/>
      <c r="AM161" s="162"/>
      <c r="AN161" s="162"/>
      <c r="AO161" s="162"/>
      <c r="AP161" s="162"/>
      <c r="AQ161" s="162"/>
      <c r="AR161" s="162"/>
      <c r="AS161" s="535"/>
      <c r="AT161" s="535"/>
      <c r="AU161" s="536">
        <v>47</v>
      </c>
      <c r="AV161" s="536">
        <v>48</v>
      </c>
      <c r="AW161" s="535"/>
      <c r="AX161" s="535"/>
      <c r="AY161" s="535"/>
      <c r="AZ161" s="535"/>
      <c r="BA161" s="535"/>
      <c r="BB161" s="163"/>
      <c r="BC161" s="163"/>
      <c r="BD161" s="163"/>
      <c r="BE161" s="163"/>
      <c r="BF161" s="163"/>
      <c r="BG161" s="163"/>
      <c r="BH161" s="163"/>
    </row>
    <row r="162" spans="1:60" s="159" customFormat="1" ht="12.75" x14ac:dyDescent="0.2">
      <c r="A162" s="525"/>
      <c r="C162" s="160" t="str">
        <f t="shared" si="1"/>
        <v/>
      </c>
      <c r="D162" s="164"/>
      <c r="E162" s="164"/>
      <c r="F162" s="164"/>
      <c r="G162" s="164"/>
      <c r="H162" s="543"/>
      <c r="I162" s="543"/>
      <c r="J162" s="543"/>
      <c r="K162" s="164"/>
      <c r="L162" s="543"/>
      <c r="M162" s="543"/>
      <c r="N162" s="543"/>
      <c r="O162" s="543"/>
      <c r="P162" s="543"/>
      <c r="Q162" s="543"/>
      <c r="R162" s="164"/>
      <c r="S162" s="164"/>
      <c r="T162" s="164"/>
      <c r="U162" s="164"/>
      <c r="V162" s="164"/>
      <c r="W162" s="543"/>
      <c r="X162" s="543"/>
      <c r="Y162" s="543"/>
      <c r="Z162" s="543"/>
      <c r="AA162" s="162"/>
      <c r="AB162" s="162"/>
      <c r="AC162" s="162"/>
      <c r="AD162" s="162"/>
      <c r="AE162" s="162"/>
      <c r="AF162" s="162"/>
      <c r="AG162" s="162"/>
      <c r="AH162" s="162"/>
      <c r="AI162" s="162"/>
      <c r="AJ162" s="162"/>
      <c r="AK162" s="162"/>
      <c r="AL162" s="162"/>
      <c r="AM162" s="162"/>
      <c r="AN162" s="162"/>
      <c r="AO162" s="162"/>
      <c r="AP162" s="162"/>
      <c r="AQ162" s="162"/>
      <c r="AR162" s="162"/>
      <c r="AS162" s="535"/>
      <c r="AT162" s="535"/>
      <c r="AU162" s="536">
        <v>48</v>
      </c>
      <c r="AV162" s="536">
        <v>49</v>
      </c>
      <c r="AW162" s="535"/>
      <c r="AX162" s="535"/>
      <c r="AY162" s="535"/>
      <c r="AZ162" s="535"/>
      <c r="BA162" s="535"/>
      <c r="BB162" s="163"/>
      <c r="BC162" s="163"/>
      <c r="BD162" s="163"/>
      <c r="BE162" s="163"/>
      <c r="BF162" s="163"/>
      <c r="BG162" s="163"/>
      <c r="BH162" s="163"/>
    </row>
    <row r="163" spans="1:60" s="159" customFormat="1" ht="12.75" x14ac:dyDescent="0.2">
      <c r="A163" s="525"/>
      <c r="C163" s="160" t="str">
        <f t="shared" si="1"/>
        <v/>
      </c>
      <c r="D163" s="164"/>
      <c r="E163" s="164"/>
      <c r="F163" s="164"/>
      <c r="G163" s="164"/>
      <c r="H163" s="543"/>
      <c r="I163" s="543"/>
      <c r="J163" s="543"/>
      <c r="K163" s="164"/>
      <c r="L163" s="543"/>
      <c r="M163" s="543"/>
      <c r="N163" s="543"/>
      <c r="O163" s="543"/>
      <c r="P163" s="543"/>
      <c r="Q163" s="543"/>
      <c r="R163" s="164"/>
      <c r="S163" s="164"/>
      <c r="T163" s="164"/>
      <c r="U163" s="164"/>
      <c r="V163" s="164"/>
      <c r="W163" s="543"/>
      <c r="X163" s="543"/>
      <c r="Y163" s="543"/>
      <c r="Z163" s="543"/>
      <c r="AA163" s="162"/>
      <c r="AB163" s="162"/>
      <c r="AC163" s="162"/>
      <c r="AD163" s="162"/>
      <c r="AE163" s="162"/>
      <c r="AF163" s="162"/>
      <c r="AG163" s="162"/>
      <c r="AH163" s="162"/>
      <c r="AI163" s="162"/>
      <c r="AJ163" s="162"/>
      <c r="AK163" s="162"/>
      <c r="AL163" s="162"/>
      <c r="AM163" s="162"/>
      <c r="AN163" s="162"/>
      <c r="AO163" s="162"/>
      <c r="AP163" s="162"/>
      <c r="AQ163" s="162"/>
      <c r="AR163" s="162"/>
      <c r="AS163" s="535"/>
      <c r="AT163" s="535"/>
      <c r="AU163" s="536">
        <v>49</v>
      </c>
      <c r="AV163" s="536">
        <v>50</v>
      </c>
      <c r="AW163" s="535"/>
      <c r="AX163" s="535"/>
      <c r="AY163" s="535"/>
      <c r="AZ163" s="535"/>
      <c r="BA163" s="535"/>
      <c r="BB163" s="163"/>
      <c r="BC163" s="163"/>
      <c r="BD163" s="163"/>
      <c r="BE163" s="163"/>
      <c r="BF163" s="163"/>
      <c r="BG163" s="163"/>
      <c r="BH163" s="163"/>
    </row>
    <row r="164" spans="1:60" s="159" customFormat="1" ht="12.75" x14ac:dyDescent="0.2">
      <c r="A164" s="525"/>
      <c r="C164" s="160" t="str">
        <f t="shared" si="1"/>
        <v/>
      </c>
      <c r="D164" s="164"/>
      <c r="E164" s="164"/>
      <c r="F164" s="164"/>
      <c r="G164" s="164"/>
      <c r="H164" s="543"/>
      <c r="I164" s="543"/>
      <c r="J164" s="543"/>
      <c r="K164" s="164"/>
      <c r="L164" s="543"/>
      <c r="M164" s="543"/>
      <c r="N164" s="543"/>
      <c r="O164" s="543"/>
      <c r="P164" s="543"/>
      <c r="Q164" s="543"/>
      <c r="R164" s="164"/>
      <c r="S164" s="164"/>
      <c r="T164" s="164"/>
      <c r="U164" s="164"/>
      <c r="V164" s="164"/>
      <c r="W164" s="543"/>
      <c r="X164" s="543"/>
      <c r="Y164" s="543"/>
      <c r="Z164" s="543"/>
      <c r="AA164" s="162"/>
      <c r="AB164" s="162"/>
      <c r="AC164" s="162"/>
      <c r="AD164" s="162"/>
      <c r="AE164" s="162"/>
      <c r="AF164" s="162"/>
      <c r="AG164" s="162"/>
      <c r="AH164" s="162"/>
      <c r="AI164" s="162"/>
      <c r="AJ164" s="162"/>
      <c r="AK164" s="162"/>
      <c r="AL164" s="162"/>
      <c r="AM164" s="162"/>
      <c r="AN164" s="162"/>
      <c r="AO164" s="162"/>
      <c r="AP164" s="162"/>
      <c r="AQ164" s="162"/>
      <c r="AR164" s="162"/>
      <c r="AS164" s="535"/>
      <c r="AT164" s="535"/>
      <c r="AU164" s="536">
        <v>50</v>
      </c>
      <c r="AV164" s="536">
        <v>51</v>
      </c>
      <c r="AW164" s="535"/>
      <c r="AX164" s="535"/>
      <c r="AY164" s="535"/>
      <c r="AZ164" s="535"/>
      <c r="BA164" s="535"/>
      <c r="BB164" s="163"/>
      <c r="BC164" s="163"/>
      <c r="BD164" s="163"/>
      <c r="BE164" s="163"/>
      <c r="BF164" s="163"/>
      <c r="BG164" s="163"/>
      <c r="BH164" s="163"/>
    </row>
    <row r="165" spans="1:60" s="159" customFormat="1" ht="12.75" x14ac:dyDescent="0.2">
      <c r="A165" s="525"/>
      <c r="C165" s="160" t="str">
        <f t="shared" si="1"/>
        <v/>
      </c>
      <c r="D165" s="164"/>
      <c r="E165" s="164"/>
      <c r="F165" s="164"/>
      <c r="G165" s="164"/>
      <c r="H165" s="543"/>
      <c r="I165" s="543"/>
      <c r="J165" s="543"/>
      <c r="K165" s="164"/>
      <c r="L165" s="543"/>
      <c r="M165" s="543"/>
      <c r="N165" s="543"/>
      <c r="O165" s="543"/>
      <c r="P165" s="543"/>
      <c r="Q165" s="543"/>
      <c r="R165" s="164"/>
      <c r="S165" s="164"/>
      <c r="T165" s="164"/>
      <c r="U165" s="164"/>
      <c r="V165" s="164"/>
      <c r="W165" s="543"/>
      <c r="X165" s="543"/>
      <c r="Y165" s="543"/>
      <c r="Z165" s="543"/>
      <c r="AA165" s="162"/>
      <c r="AB165" s="162"/>
      <c r="AC165" s="162"/>
      <c r="AD165" s="162"/>
      <c r="AE165" s="162"/>
      <c r="AF165" s="162"/>
      <c r="AG165" s="162"/>
      <c r="AH165" s="162"/>
      <c r="AI165" s="162"/>
      <c r="AJ165" s="162"/>
      <c r="AK165" s="162"/>
      <c r="AL165" s="162"/>
      <c r="AM165" s="162"/>
      <c r="AN165" s="162"/>
      <c r="AO165" s="162"/>
      <c r="AP165" s="162"/>
      <c r="AQ165" s="162"/>
      <c r="AR165" s="162"/>
      <c r="AS165" s="535"/>
      <c r="AT165" s="535"/>
      <c r="AU165" s="536">
        <v>51</v>
      </c>
      <c r="AV165" s="536">
        <v>52</v>
      </c>
      <c r="AW165" s="535"/>
      <c r="AX165" s="535"/>
      <c r="AY165" s="535"/>
      <c r="AZ165" s="535"/>
      <c r="BA165" s="535"/>
      <c r="BB165" s="163"/>
      <c r="BC165" s="163"/>
      <c r="BD165" s="163"/>
      <c r="BE165" s="163"/>
      <c r="BF165" s="163"/>
      <c r="BG165" s="163"/>
      <c r="BH165" s="163"/>
    </row>
    <row r="166" spans="1:60" s="159" customFormat="1" ht="12.75" x14ac:dyDescent="0.2">
      <c r="A166" s="525"/>
      <c r="C166" s="160" t="str">
        <f t="shared" si="1"/>
        <v/>
      </c>
      <c r="D166" s="164"/>
      <c r="E166" s="164"/>
      <c r="F166" s="164"/>
      <c r="G166" s="164"/>
      <c r="H166" s="543"/>
      <c r="I166" s="543"/>
      <c r="J166" s="543"/>
      <c r="K166" s="164"/>
      <c r="L166" s="543"/>
      <c r="M166" s="543"/>
      <c r="N166" s="543"/>
      <c r="O166" s="543"/>
      <c r="P166" s="543"/>
      <c r="Q166" s="543"/>
      <c r="R166" s="164"/>
      <c r="S166" s="164"/>
      <c r="T166" s="164"/>
      <c r="U166" s="164"/>
      <c r="V166" s="164"/>
      <c r="W166" s="543"/>
      <c r="X166" s="543"/>
      <c r="Y166" s="543"/>
      <c r="Z166" s="543"/>
      <c r="AA166" s="162"/>
      <c r="AB166" s="162"/>
      <c r="AC166" s="162"/>
      <c r="AD166" s="162"/>
      <c r="AE166" s="162"/>
      <c r="AF166" s="162"/>
      <c r="AG166" s="162"/>
      <c r="AH166" s="162"/>
      <c r="AI166" s="162"/>
      <c r="AJ166" s="162"/>
      <c r="AK166" s="162"/>
      <c r="AL166" s="162"/>
      <c r="AM166" s="162"/>
      <c r="AN166" s="162"/>
      <c r="AO166" s="162"/>
      <c r="AP166" s="162"/>
      <c r="AQ166" s="162"/>
      <c r="AR166" s="162"/>
      <c r="AS166" s="535"/>
      <c r="AT166" s="535"/>
      <c r="AU166" s="536">
        <v>52</v>
      </c>
      <c r="AV166" s="536">
        <v>53</v>
      </c>
      <c r="AW166" s="535"/>
      <c r="AX166" s="535"/>
      <c r="AY166" s="535"/>
      <c r="AZ166" s="535"/>
      <c r="BA166" s="535"/>
      <c r="BB166" s="163"/>
      <c r="BC166" s="163"/>
      <c r="BD166" s="163"/>
      <c r="BE166" s="163"/>
      <c r="BF166" s="163"/>
      <c r="BG166" s="163"/>
      <c r="BH166" s="163"/>
    </row>
    <row r="167" spans="1:60" s="159" customFormat="1" ht="12.75" x14ac:dyDescent="0.2">
      <c r="A167" s="525"/>
      <c r="C167" s="160" t="str">
        <f t="shared" si="1"/>
        <v/>
      </c>
      <c r="D167" s="164"/>
      <c r="E167" s="164"/>
      <c r="F167" s="164"/>
      <c r="G167" s="164"/>
      <c r="H167" s="543"/>
      <c r="I167" s="543"/>
      <c r="J167" s="543"/>
      <c r="K167" s="164"/>
      <c r="L167" s="543"/>
      <c r="M167" s="543"/>
      <c r="N167" s="543"/>
      <c r="O167" s="543"/>
      <c r="P167" s="543"/>
      <c r="Q167" s="543"/>
      <c r="R167" s="164"/>
      <c r="S167" s="164"/>
      <c r="T167" s="164"/>
      <c r="U167" s="164"/>
      <c r="V167" s="164"/>
      <c r="W167" s="543"/>
      <c r="X167" s="543"/>
      <c r="Y167" s="543"/>
      <c r="Z167" s="543"/>
      <c r="AA167" s="162"/>
      <c r="AB167" s="162"/>
      <c r="AC167" s="162"/>
      <c r="AD167" s="162"/>
      <c r="AE167" s="162"/>
      <c r="AF167" s="162"/>
      <c r="AG167" s="162"/>
      <c r="AH167" s="162"/>
      <c r="AI167" s="162"/>
      <c r="AJ167" s="162"/>
      <c r="AK167" s="162"/>
      <c r="AL167" s="162"/>
      <c r="AM167" s="162"/>
      <c r="AN167" s="162"/>
      <c r="AO167" s="162"/>
      <c r="AP167" s="162"/>
      <c r="AQ167" s="162"/>
      <c r="AR167" s="162"/>
      <c r="AS167" s="535"/>
      <c r="AT167" s="535"/>
      <c r="AU167" s="536">
        <v>53</v>
      </c>
      <c r="AV167" s="536">
        <v>54</v>
      </c>
      <c r="AW167" s="535"/>
      <c r="AX167" s="535"/>
      <c r="AY167" s="535"/>
      <c r="AZ167" s="535"/>
      <c r="BA167" s="535"/>
      <c r="BB167" s="163"/>
      <c r="BC167" s="163"/>
      <c r="BD167" s="163"/>
      <c r="BE167" s="163"/>
      <c r="BF167" s="163"/>
      <c r="BG167" s="163"/>
      <c r="BH167" s="163"/>
    </row>
    <row r="168" spans="1:60" s="159" customFormat="1" ht="12.75" x14ac:dyDescent="0.2">
      <c r="A168" s="525"/>
      <c r="C168" s="160" t="str">
        <f t="shared" si="1"/>
        <v/>
      </c>
      <c r="D168" s="164"/>
      <c r="E168" s="164"/>
      <c r="F168" s="164"/>
      <c r="G168" s="164"/>
      <c r="H168" s="543"/>
      <c r="I168" s="543"/>
      <c r="J168" s="543"/>
      <c r="K168" s="164"/>
      <c r="L168" s="543"/>
      <c r="M168" s="543"/>
      <c r="N168" s="543"/>
      <c r="O168" s="543"/>
      <c r="P168" s="543"/>
      <c r="Q168" s="543"/>
      <c r="R168" s="164"/>
      <c r="S168" s="164"/>
      <c r="T168" s="164"/>
      <c r="U168" s="164"/>
      <c r="V168" s="164"/>
      <c r="W168" s="543"/>
      <c r="X168" s="543"/>
      <c r="Y168" s="543"/>
      <c r="Z168" s="543"/>
      <c r="AA168" s="162"/>
      <c r="AB168" s="162"/>
      <c r="AC168" s="162"/>
      <c r="AD168" s="162"/>
      <c r="AE168" s="162"/>
      <c r="AF168" s="162"/>
      <c r="AG168" s="162"/>
      <c r="AH168" s="162"/>
      <c r="AI168" s="162"/>
      <c r="AJ168" s="162"/>
      <c r="AK168" s="162"/>
      <c r="AL168" s="162"/>
      <c r="AM168" s="162"/>
      <c r="AN168" s="162"/>
      <c r="AO168" s="162"/>
      <c r="AP168" s="162"/>
      <c r="AQ168" s="162"/>
      <c r="AR168" s="162"/>
      <c r="AS168" s="535"/>
      <c r="AT168" s="535"/>
      <c r="AU168" s="536">
        <v>54</v>
      </c>
      <c r="AV168" s="536">
        <v>55</v>
      </c>
      <c r="AW168" s="535"/>
      <c r="AX168" s="535"/>
      <c r="AY168" s="535"/>
      <c r="AZ168" s="535"/>
      <c r="BA168" s="535"/>
      <c r="BB168" s="163"/>
      <c r="BC168" s="163"/>
      <c r="BD168" s="163"/>
      <c r="BE168" s="163"/>
      <c r="BF168" s="163"/>
      <c r="BG168" s="163"/>
      <c r="BH168" s="163"/>
    </row>
    <row r="169" spans="1:60" s="159" customFormat="1" ht="12.75" x14ac:dyDescent="0.2">
      <c r="A169" s="525"/>
      <c r="C169" s="160" t="str">
        <f t="shared" si="1"/>
        <v/>
      </c>
      <c r="D169" s="164"/>
      <c r="E169" s="164"/>
      <c r="F169" s="164"/>
      <c r="G169" s="164"/>
      <c r="H169" s="543"/>
      <c r="I169" s="543"/>
      <c r="J169" s="543"/>
      <c r="K169" s="164"/>
      <c r="L169" s="543"/>
      <c r="M169" s="543"/>
      <c r="N169" s="543"/>
      <c r="O169" s="543"/>
      <c r="P169" s="543"/>
      <c r="Q169" s="543"/>
      <c r="R169" s="164"/>
      <c r="S169" s="164"/>
      <c r="T169" s="164"/>
      <c r="U169" s="164"/>
      <c r="V169" s="164"/>
      <c r="W169" s="543"/>
      <c r="X169" s="543"/>
      <c r="Y169" s="543"/>
      <c r="Z169" s="543"/>
      <c r="AA169" s="162"/>
      <c r="AB169" s="162"/>
      <c r="AC169" s="162"/>
      <c r="AD169" s="162"/>
      <c r="AE169" s="162"/>
      <c r="AF169" s="162"/>
      <c r="AG169" s="162"/>
      <c r="AH169" s="162"/>
      <c r="AI169" s="162"/>
      <c r="AJ169" s="162"/>
      <c r="AK169" s="162"/>
      <c r="AL169" s="162"/>
      <c r="AM169" s="162"/>
      <c r="AN169" s="162"/>
      <c r="AO169" s="162"/>
      <c r="AP169" s="162"/>
      <c r="AQ169" s="162"/>
      <c r="AR169" s="162"/>
      <c r="AS169" s="535"/>
      <c r="AT169" s="535"/>
      <c r="AU169" s="536">
        <v>55</v>
      </c>
      <c r="AV169" s="536">
        <v>56</v>
      </c>
      <c r="AW169" s="535"/>
      <c r="AX169" s="535"/>
      <c r="AY169" s="535"/>
      <c r="AZ169" s="535"/>
      <c r="BA169" s="535"/>
      <c r="BB169" s="163"/>
      <c r="BC169" s="163"/>
      <c r="BD169" s="163"/>
      <c r="BE169" s="163"/>
      <c r="BF169" s="163"/>
      <c r="BG169" s="163"/>
      <c r="BH169" s="163"/>
    </row>
    <row r="170" spans="1:60" s="159" customFormat="1" ht="12.75" x14ac:dyDescent="0.2">
      <c r="A170" s="525"/>
      <c r="C170" s="160" t="str">
        <f t="shared" si="1"/>
        <v/>
      </c>
      <c r="D170" s="164"/>
      <c r="E170" s="164"/>
      <c r="F170" s="164"/>
      <c r="G170" s="164"/>
      <c r="H170" s="543"/>
      <c r="I170" s="543"/>
      <c r="J170" s="543"/>
      <c r="K170" s="164"/>
      <c r="L170" s="543"/>
      <c r="M170" s="543"/>
      <c r="N170" s="543"/>
      <c r="O170" s="543"/>
      <c r="P170" s="543"/>
      <c r="Q170" s="543"/>
      <c r="R170" s="164"/>
      <c r="S170" s="164"/>
      <c r="T170" s="164"/>
      <c r="U170" s="164"/>
      <c r="V170" s="164"/>
      <c r="W170" s="543"/>
      <c r="X170" s="543"/>
      <c r="Y170" s="543"/>
      <c r="Z170" s="543"/>
      <c r="AA170" s="162"/>
      <c r="AB170" s="162"/>
      <c r="AC170" s="162"/>
      <c r="AD170" s="162"/>
      <c r="AE170" s="162"/>
      <c r="AF170" s="162"/>
      <c r="AG170" s="162"/>
      <c r="AH170" s="162"/>
      <c r="AI170" s="162"/>
      <c r="AJ170" s="162"/>
      <c r="AK170" s="162"/>
      <c r="AL170" s="162"/>
      <c r="AM170" s="162"/>
      <c r="AN170" s="162"/>
      <c r="AO170" s="162"/>
      <c r="AP170" s="162"/>
      <c r="AQ170" s="162"/>
      <c r="AR170" s="162"/>
      <c r="AS170" s="535"/>
      <c r="AT170" s="535"/>
      <c r="AU170" s="536">
        <v>56</v>
      </c>
      <c r="AV170" s="536">
        <v>57</v>
      </c>
      <c r="AW170" s="535"/>
      <c r="AX170" s="535"/>
      <c r="AY170" s="535"/>
      <c r="AZ170" s="535"/>
      <c r="BA170" s="535"/>
      <c r="BB170" s="163"/>
      <c r="BC170" s="163"/>
      <c r="BD170" s="163"/>
      <c r="BE170" s="163"/>
      <c r="BF170" s="163"/>
      <c r="BG170" s="163"/>
      <c r="BH170" s="163"/>
    </row>
    <row r="171" spans="1:60" s="159" customFormat="1" ht="12.75" x14ac:dyDescent="0.2">
      <c r="A171" s="525"/>
      <c r="C171" s="160" t="str">
        <f t="shared" si="1"/>
        <v/>
      </c>
      <c r="D171" s="164"/>
      <c r="E171" s="164"/>
      <c r="F171" s="164"/>
      <c r="G171" s="164"/>
      <c r="H171" s="543"/>
      <c r="I171" s="543"/>
      <c r="J171" s="543"/>
      <c r="K171" s="164"/>
      <c r="L171" s="543"/>
      <c r="M171" s="543"/>
      <c r="N171" s="543"/>
      <c r="O171" s="543"/>
      <c r="P171" s="543"/>
      <c r="Q171" s="543"/>
      <c r="R171" s="164"/>
      <c r="S171" s="164"/>
      <c r="T171" s="164"/>
      <c r="U171" s="164"/>
      <c r="V171" s="164"/>
      <c r="W171" s="543"/>
      <c r="X171" s="543"/>
      <c r="Y171" s="543"/>
      <c r="Z171" s="543"/>
      <c r="AA171" s="162"/>
      <c r="AB171" s="162"/>
      <c r="AC171" s="162"/>
      <c r="AD171" s="162"/>
      <c r="AE171" s="162"/>
      <c r="AF171" s="162"/>
      <c r="AG171" s="162"/>
      <c r="AH171" s="162"/>
      <c r="AI171" s="162"/>
      <c r="AJ171" s="162"/>
      <c r="AK171" s="162"/>
      <c r="AL171" s="162"/>
      <c r="AM171" s="162"/>
      <c r="AN171" s="162"/>
      <c r="AO171" s="162"/>
      <c r="AP171" s="162"/>
      <c r="AQ171" s="162"/>
      <c r="AR171" s="162"/>
      <c r="AS171" s="535"/>
      <c r="AT171" s="535"/>
      <c r="AU171" s="536">
        <v>57</v>
      </c>
      <c r="AV171" s="536">
        <v>58</v>
      </c>
      <c r="AW171" s="535"/>
      <c r="AX171" s="535"/>
      <c r="AY171" s="535"/>
      <c r="AZ171" s="535"/>
      <c r="BA171" s="535"/>
      <c r="BB171" s="163"/>
      <c r="BC171" s="163"/>
      <c r="BD171" s="163"/>
      <c r="BE171" s="163"/>
      <c r="BF171" s="163"/>
      <c r="BG171" s="163"/>
      <c r="BH171" s="163"/>
    </row>
    <row r="172" spans="1:60" s="159" customFormat="1" ht="12.75" x14ac:dyDescent="0.2">
      <c r="A172" s="525"/>
      <c r="C172" s="160" t="str">
        <f t="shared" si="1"/>
        <v/>
      </c>
      <c r="D172" s="164"/>
      <c r="E172" s="164"/>
      <c r="F172" s="164"/>
      <c r="G172" s="164"/>
      <c r="H172" s="543"/>
      <c r="I172" s="543"/>
      <c r="J172" s="543"/>
      <c r="K172" s="164"/>
      <c r="L172" s="543"/>
      <c r="M172" s="543"/>
      <c r="N172" s="543"/>
      <c r="O172" s="543"/>
      <c r="P172" s="543"/>
      <c r="Q172" s="543"/>
      <c r="R172" s="164"/>
      <c r="S172" s="164"/>
      <c r="T172" s="164"/>
      <c r="U172" s="164"/>
      <c r="V172" s="164"/>
      <c r="W172" s="543"/>
      <c r="X172" s="543"/>
      <c r="Y172" s="543"/>
      <c r="Z172" s="543"/>
      <c r="AA172" s="162"/>
      <c r="AB172" s="162"/>
      <c r="AC172" s="162"/>
      <c r="AD172" s="162"/>
      <c r="AE172" s="162"/>
      <c r="AF172" s="162"/>
      <c r="AG172" s="162"/>
      <c r="AH172" s="162"/>
      <c r="AI172" s="162"/>
      <c r="AJ172" s="162"/>
      <c r="AK172" s="162"/>
      <c r="AL172" s="162"/>
      <c r="AM172" s="162"/>
      <c r="AN172" s="162"/>
      <c r="AO172" s="162"/>
      <c r="AP172" s="162"/>
      <c r="AQ172" s="162"/>
      <c r="AR172" s="162"/>
      <c r="AS172" s="535"/>
      <c r="AT172" s="535"/>
      <c r="AU172" s="536">
        <v>58</v>
      </c>
      <c r="AV172" s="536">
        <v>59</v>
      </c>
      <c r="AW172" s="535"/>
      <c r="AX172" s="535"/>
      <c r="AY172" s="535"/>
      <c r="AZ172" s="535"/>
      <c r="BA172" s="535"/>
      <c r="BB172" s="163"/>
      <c r="BC172" s="163"/>
      <c r="BD172" s="163"/>
      <c r="BE172" s="163"/>
      <c r="BF172" s="163"/>
      <c r="BG172" s="163"/>
      <c r="BH172" s="163"/>
    </row>
    <row r="173" spans="1:60" s="159" customFormat="1" ht="12.75" x14ac:dyDescent="0.2">
      <c r="A173" s="525"/>
      <c r="C173" s="160" t="str">
        <f t="shared" si="1"/>
        <v/>
      </c>
      <c r="D173" s="164"/>
      <c r="E173" s="164"/>
      <c r="F173" s="164"/>
      <c r="G173" s="164"/>
      <c r="H173" s="543"/>
      <c r="I173" s="543"/>
      <c r="J173" s="543"/>
      <c r="K173" s="164"/>
      <c r="L173" s="543"/>
      <c r="M173" s="543"/>
      <c r="N173" s="543"/>
      <c r="O173" s="543"/>
      <c r="P173" s="543"/>
      <c r="Q173" s="543"/>
      <c r="R173" s="164"/>
      <c r="S173" s="164"/>
      <c r="T173" s="164"/>
      <c r="U173" s="164"/>
      <c r="V173" s="164"/>
      <c r="W173" s="543"/>
      <c r="X173" s="543"/>
      <c r="Y173" s="543"/>
      <c r="Z173" s="543"/>
      <c r="AA173" s="162"/>
      <c r="AB173" s="162"/>
      <c r="AC173" s="162"/>
      <c r="AD173" s="162"/>
      <c r="AE173" s="162"/>
      <c r="AF173" s="162"/>
      <c r="AG173" s="162"/>
      <c r="AH173" s="162"/>
      <c r="AI173" s="162"/>
      <c r="AJ173" s="162"/>
      <c r="AK173" s="162"/>
      <c r="AL173" s="162"/>
      <c r="AM173" s="162"/>
      <c r="AN173" s="162"/>
      <c r="AO173" s="162"/>
      <c r="AP173" s="162"/>
      <c r="AQ173" s="162"/>
      <c r="AR173" s="162"/>
      <c r="AS173" s="535"/>
      <c r="AT173" s="535"/>
      <c r="AU173" s="536">
        <v>59</v>
      </c>
      <c r="AV173" s="536">
        <v>60</v>
      </c>
      <c r="AW173" s="535"/>
      <c r="AX173" s="535"/>
      <c r="AY173" s="535"/>
      <c r="AZ173" s="535"/>
      <c r="BA173" s="535"/>
      <c r="BB173" s="163"/>
      <c r="BC173" s="163"/>
      <c r="BD173" s="163"/>
      <c r="BE173" s="163"/>
      <c r="BF173" s="163"/>
      <c r="BG173" s="163"/>
      <c r="BH173" s="163"/>
    </row>
    <row r="174" spans="1:60" s="159" customFormat="1" ht="12.75" x14ac:dyDescent="0.2">
      <c r="A174" s="525"/>
      <c r="C174" s="160" t="str">
        <f t="shared" si="1"/>
        <v/>
      </c>
      <c r="D174" s="164"/>
      <c r="E174" s="164"/>
      <c r="F174" s="164"/>
      <c r="G174" s="164"/>
      <c r="H174" s="543"/>
      <c r="I174" s="543"/>
      <c r="J174" s="543"/>
      <c r="K174" s="164"/>
      <c r="L174" s="543"/>
      <c r="M174" s="543"/>
      <c r="N174" s="543"/>
      <c r="O174" s="543"/>
      <c r="P174" s="543"/>
      <c r="Q174" s="543"/>
      <c r="R174" s="164"/>
      <c r="S174" s="164"/>
      <c r="T174" s="164"/>
      <c r="U174" s="164"/>
      <c r="V174" s="164"/>
      <c r="W174" s="543"/>
      <c r="X174" s="543"/>
      <c r="Y174" s="543"/>
      <c r="Z174" s="543"/>
      <c r="AA174" s="162"/>
      <c r="AB174" s="162"/>
      <c r="AC174" s="162"/>
      <c r="AD174" s="162"/>
      <c r="AE174" s="162"/>
      <c r="AF174" s="162"/>
      <c r="AG174" s="162"/>
      <c r="AH174" s="162"/>
      <c r="AI174" s="162"/>
      <c r="AJ174" s="162"/>
      <c r="AK174" s="162"/>
      <c r="AL174" s="162"/>
      <c r="AM174" s="162"/>
      <c r="AN174" s="162"/>
      <c r="AO174" s="162"/>
      <c r="AP174" s="162"/>
      <c r="AQ174" s="162"/>
      <c r="AR174" s="162"/>
      <c r="AS174" s="535"/>
      <c r="AT174" s="535"/>
      <c r="AU174" s="536">
        <v>60</v>
      </c>
      <c r="AV174" s="536">
        <v>61</v>
      </c>
      <c r="AW174" s="535"/>
      <c r="AX174" s="535"/>
      <c r="AY174" s="535"/>
      <c r="AZ174" s="535"/>
      <c r="BA174" s="535"/>
      <c r="BB174" s="163"/>
      <c r="BC174" s="163"/>
      <c r="BD174" s="163"/>
      <c r="BE174" s="163"/>
      <c r="BF174" s="163"/>
      <c r="BG174" s="163"/>
      <c r="BH174" s="163"/>
    </row>
    <row r="175" spans="1:60" s="159" customFormat="1" ht="12.75" x14ac:dyDescent="0.2">
      <c r="A175" s="525"/>
      <c r="C175" s="160" t="str">
        <f t="shared" si="1"/>
        <v/>
      </c>
      <c r="D175" s="164"/>
      <c r="E175" s="164"/>
      <c r="F175" s="164"/>
      <c r="G175" s="164"/>
      <c r="H175" s="543"/>
      <c r="I175" s="543"/>
      <c r="J175" s="543"/>
      <c r="K175" s="164"/>
      <c r="L175" s="543"/>
      <c r="M175" s="543"/>
      <c r="N175" s="543"/>
      <c r="O175" s="543"/>
      <c r="P175" s="543"/>
      <c r="Q175" s="543"/>
      <c r="R175" s="164"/>
      <c r="S175" s="164"/>
      <c r="T175" s="164"/>
      <c r="U175" s="164"/>
      <c r="V175" s="164"/>
      <c r="W175" s="543"/>
      <c r="X175" s="543"/>
      <c r="Y175" s="543"/>
      <c r="Z175" s="543"/>
      <c r="AA175" s="162"/>
      <c r="AB175" s="162"/>
      <c r="AC175" s="162"/>
      <c r="AD175" s="162"/>
      <c r="AE175" s="162"/>
      <c r="AF175" s="162"/>
      <c r="AG175" s="162"/>
      <c r="AH175" s="162"/>
      <c r="AI175" s="162"/>
      <c r="AJ175" s="162"/>
      <c r="AK175" s="162"/>
      <c r="AL175" s="162"/>
      <c r="AM175" s="162"/>
      <c r="AN175" s="162"/>
      <c r="AO175" s="162"/>
      <c r="AP175" s="162"/>
      <c r="AQ175" s="162"/>
      <c r="AR175" s="162"/>
      <c r="AS175" s="535"/>
      <c r="AT175" s="535"/>
      <c r="AU175" s="536">
        <v>61</v>
      </c>
      <c r="AV175" s="536">
        <v>62</v>
      </c>
      <c r="AW175" s="535"/>
      <c r="AX175" s="535"/>
      <c r="AY175" s="535"/>
      <c r="AZ175" s="535"/>
      <c r="BA175" s="535"/>
      <c r="BB175" s="163"/>
      <c r="BC175" s="163"/>
      <c r="BD175" s="163"/>
      <c r="BE175" s="163"/>
      <c r="BF175" s="163"/>
      <c r="BG175" s="163"/>
      <c r="BH175" s="163"/>
    </row>
    <row r="176" spans="1:60" s="159" customFormat="1" ht="12.75" x14ac:dyDescent="0.2">
      <c r="A176" s="525"/>
      <c r="C176" s="160" t="str">
        <f t="shared" si="1"/>
        <v/>
      </c>
      <c r="D176" s="164"/>
      <c r="E176" s="164"/>
      <c r="F176" s="164"/>
      <c r="G176" s="164"/>
      <c r="H176" s="543"/>
      <c r="I176" s="543"/>
      <c r="J176" s="543"/>
      <c r="K176" s="164"/>
      <c r="L176" s="543"/>
      <c r="M176" s="543"/>
      <c r="N176" s="543"/>
      <c r="O176" s="543"/>
      <c r="P176" s="543"/>
      <c r="Q176" s="543"/>
      <c r="R176" s="164"/>
      <c r="S176" s="164"/>
      <c r="T176" s="164"/>
      <c r="U176" s="164"/>
      <c r="V176" s="164"/>
      <c r="W176" s="543"/>
      <c r="X176" s="543"/>
      <c r="Y176" s="543"/>
      <c r="Z176" s="543"/>
      <c r="AA176" s="162"/>
      <c r="AB176" s="162"/>
      <c r="AC176" s="162"/>
      <c r="AD176" s="162"/>
      <c r="AE176" s="162"/>
      <c r="AF176" s="162"/>
      <c r="AG176" s="162"/>
      <c r="AH176" s="162"/>
      <c r="AI176" s="162"/>
      <c r="AJ176" s="162"/>
      <c r="AK176" s="162"/>
      <c r="AL176" s="162"/>
      <c r="AM176" s="162"/>
      <c r="AN176" s="162"/>
      <c r="AO176" s="162"/>
      <c r="AP176" s="162"/>
      <c r="AQ176" s="162"/>
      <c r="AR176" s="162"/>
      <c r="AS176" s="535"/>
      <c r="AT176" s="535"/>
      <c r="AU176" s="536">
        <v>62</v>
      </c>
      <c r="AV176" s="536">
        <v>63</v>
      </c>
      <c r="AW176" s="535"/>
      <c r="AX176" s="535"/>
      <c r="AY176" s="535"/>
      <c r="AZ176" s="535"/>
      <c r="BA176" s="535"/>
      <c r="BB176" s="163"/>
      <c r="BC176" s="163"/>
      <c r="BD176" s="163"/>
      <c r="BE176" s="163"/>
      <c r="BF176" s="163"/>
      <c r="BG176" s="163"/>
      <c r="BH176" s="163"/>
    </row>
    <row r="177" spans="1:60" s="159" customFormat="1" ht="12.75" x14ac:dyDescent="0.2">
      <c r="A177" s="525"/>
      <c r="C177" s="160" t="str">
        <f t="shared" si="1"/>
        <v/>
      </c>
      <c r="D177" s="164"/>
      <c r="E177" s="164"/>
      <c r="F177" s="164"/>
      <c r="G177" s="164"/>
      <c r="H177" s="543"/>
      <c r="I177" s="543"/>
      <c r="J177" s="543"/>
      <c r="K177" s="164"/>
      <c r="L177" s="543"/>
      <c r="M177" s="543"/>
      <c r="N177" s="543"/>
      <c r="O177" s="543"/>
      <c r="P177" s="543"/>
      <c r="Q177" s="543"/>
      <c r="R177" s="164"/>
      <c r="S177" s="164"/>
      <c r="T177" s="164"/>
      <c r="U177" s="164"/>
      <c r="V177" s="164"/>
      <c r="W177" s="543"/>
      <c r="X177" s="543"/>
      <c r="Y177" s="543"/>
      <c r="Z177" s="543"/>
      <c r="AA177" s="162"/>
      <c r="AB177" s="162"/>
      <c r="AC177" s="162"/>
      <c r="AD177" s="162"/>
      <c r="AE177" s="162"/>
      <c r="AF177" s="162"/>
      <c r="AG177" s="162"/>
      <c r="AH177" s="162"/>
      <c r="AI177" s="162"/>
      <c r="AJ177" s="162"/>
      <c r="AK177" s="162"/>
      <c r="AL177" s="162"/>
      <c r="AM177" s="162"/>
      <c r="AN177" s="162"/>
      <c r="AO177" s="162"/>
      <c r="AP177" s="162"/>
      <c r="AQ177" s="162"/>
      <c r="AR177" s="162"/>
      <c r="AS177" s="535"/>
      <c r="AT177" s="535"/>
      <c r="AU177" s="536">
        <v>63</v>
      </c>
      <c r="AV177" s="536">
        <v>64</v>
      </c>
      <c r="AW177" s="535"/>
      <c r="AX177" s="535"/>
      <c r="AY177" s="535"/>
      <c r="AZ177" s="535"/>
      <c r="BA177" s="535"/>
      <c r="BB177" s="163"/>
      <c r="BC177" s="163"/>
      <c r="BD177" s="163"/>
      <c r="BE177" s="163"/>
      <c r="BF177" s="163"/>
      <c r="BG177" s="163"/>
      <c r="BH177" s="163"/>
    </row>
    <row r="178" spans="1:60" s="159" customFormat="1" ht="12.75" x14ac:dyDescent="0.2">
      <c r="A178" s="525"/>
      <c r="C178" s="160" t="str">
        <f t="shared" si="1"/>
        <v/>
      </c>
      <c r="D178" s="164"/>
      <c r="E178" s="164"/>
      <c r="F178" s="164"/>
      <c r="G178" s="164"/>
      <c r="H178" s="543"/>
      <c r="I178" s="543"/>
      <c r="J178" s="543"/>
      <c r="K178" s="164"/>
      <c r="L178" s="543"/>
      <c r="M178" s="543"/>
      <c r="N178" s="543"/>
      <c r="O178" s="543"/>
      <c r="P178" s="543"/>
      <c r="Q178" s="543"/>
      <c r="R178" s="164"/>
      <c r="S178" s="164"/>
      <c r="T178" s="164"/>
      <c r="U178" s="164"/>
      <c r="V178" s="164"/>
      <c r="W178" s="543"/>
      <c r="X178" s="543"/>
      <c r="Y178" s="543"/>
      <c r="Z178" s="543"/>
      <c r="AA178" s="162"/>
      <c r="AB178" s="162"/>
      <c r="AC178" s="162"/>
      <c r="AD178" s="162"/>
      <c r="AE178" s="162"/>
      <c r="AF178" s="162"/>
      <c r="AG178" s="162"/>
      <c r="AH178" s="162"/>
      <c r="AI178" s="162"/>
      <c r="AJ178" s="162"/>
      <c r="AK178" s="162"/>
      <c r="AL178" s="162"/>
      <c r="AM178" s="162"/>
      <c r="AN178" s="162"/>
      <c r="AO178" s="162"/>
      <c r="AP178" s="162"/>
      <c r="AQ178" s="162"/>
      <c r="AR178" s="162"/>
      <c r="AS178" s="535"/>
      <c r="AT178" s="535"/>
      <c r="AU178" s="536">
        <v>64</v>
      </c>
      <c r="AV178" s="536">
        <v>65</v>
      </c>
      <c r="AW178" s="535"/>
      <c r="AX178" s="535"/>
      <c r="AY178" s="535"/>
      <c r="AZ178" s="535"/>
      <c r="BA178" s="535"/>
      <c r="BB178" s="163"/>
      <c r="BC178" s="163"/>
      <c r="BD178" s="163"/>
      <c r="BE178" s="163"/>
      <c r="BF178" s="163"/>
      <c r="BG178" s="163"/>
      <c r="BH178" s="163"/>
    </row>
    <row r="179" spans="1:60" s="159" customFormat="1" ht="12.75" x14ac:dyDescent="0.2">
      <c r="A179" s="525"/>
      <c r="C179" s="160" t="str">
        <f t="shared" si="1"/>
        <v/>
      </c>
      <c r="D179" s="164"/>
      <c r="E179" s="164"/>
      <c r="F179" s="164"/>
      <c r="G179" s="164"/>
      <c r="H179" s="543"/>
      <c r="I179" s="543"/>
      <c r="J179" s="543"/>
      <c r="K179" s="164"/>
      <c r="L179" s="543"/>
      <c r="M179" s="543"/>
      <c r="N179" s="543"/>
      <c r="O179" s="543"/>
      <c r="P179" s="543"/>
      <c r="Q179" s="543"/>
      <c r="R179" s="164"/>
      <c r="S179" s="164"/>
      <c r="T179" s="164"/>
      <c r="U179" s="164"/>
      <c r="V179" s="164"/>
      <c r="W179" s="543"/>
      <c r="X179" s="543"/>
      <c r="Y179" s="543"/>
      <c r="Z179" s="543"/>
      <c r="AA179" s="162"/>
      <c r="AB179" s="162"/>
      <c r="AC179" s="162"/>
      <c r="AD179" s="162"/>
      <c r="AE179" s="162"/>
      <c r="AF179" s="162"/>
      <c r="AG179" s="162"/>
      <c r="AH179" s="162"/>
      <c r="AI179" s="162"/>
      <c r="AJ179" s="162"/>
      <c r="AK179" s="162"/>
      <c r="AL179" s="162"/>
      <c r="AM179" s="162"/>
      <c r="AN179" s="162"/>
      <c r="AO179" s="162"/>
      <c r="AP179" s="162"/>
      <c r="AQ179" s="162"/>
      <c r="AR179" s="162"/>
      <c r="AS179" s="535"/>
      <c r="AT179" s="535"/>
      <c r="AU179" s="536">
        <v>65</v>
      </c>
      <c r="AV179" s="536">
        <v>66</v>
      </c>
      <c r="AW179" s="535"/>
      <c r="AX179" s="535"/>
      <c r="AY179" s="535"/>
      <c r="AZ179" s="535"/>
      <c r="BA179" s="535"/>
      <c r="BB179" s="163"/>
      <c r="BC179" s="163"/>
      <c r="BD179" s="163"/>
      <c r="BE179" s="163"/>
      <c r="BF179" s="163"/>
      <c r="BG179" s="163"/>
      <c r="BH179" s="163"/>
    </row>
    <row r="180" spans="1:60" s="159" customFormat="1" ht="12.75" x14ac:dyDescent="0.2">
      <c r="A180" s="525"/>
      <c r="C180" s="160" t="str">
        <f t="shared" ref="C180:C211" si="2">IF($G$100&gt;=AV179,AV179,"")</f>
        <v/>
      </c>
      <c r="D180" s="164"/>
      <c r="E180" s="164"/>
      <c r="F180" s="164"/>
      <c r="G180" s="164"/>
      <c r="H180" s="543"/>
      <c r="I180" s="543"/>
      <c r="J180" s="543"/>
      <c r="K180" s="164"/>
      <c r="L180" s="543"/>
      <c r="M180" s="543"/>
      <c r="N180" s="543"/>
      <c r="O180" s="543"/>
      <c r="P180" s="543"/>
      <c r="Q180" s="543"/>
      <c r="R180" s="164"/>
      <c r="S180" s="164"/>
      <c r="T180" s="164"/>
      <c r="U180" s="164"/>
      <c r="V180" s="164"/>
      <c r="W180" s="543"/>
      <c r="X180" s="543"/>
      <c r="Y180" s="543"/>
      <c r="Z180" s="543"/>
      <c r="AA180" s="162"/>
      <c r="AB180" s="162"/>
      <c r="AC180" s="162"/>
      <c r="AD180" s="162"/>
      <c r="AE180" s="162"/>
      <c r="AF180" s="162"/>
      <c r="AG180" s="162"/>
      <c r="AH180" s="162"/>
      <c r="AI180" s="162"/>
      <c r="AJ180" s="162"/>
      <c r="AK180" s="162"/>
      <c r="AL180" s="162"/>
      <c r="AM180" s="162"/>
      <c r="AN180" s="162"/>
      <c r="AO180" s="162"/>
      <c r="AP180" s="162"/>
      <c r="AQ180" s="162"/>
      <c r="AR180" s="162"/>
      <c r="AS180" s="535"/>
      <c r="AT180" s="535"/>
      <c r="AU180" s="536">
        <v>66</v>
      </c>
      <c r="AV180" s="536">
        <v>67</v>
      </c>
      <c r="AW180" s="535"/>
      <c r="AX180" s="535"/>
      <c r="AY180" s="535"/>
      <c r="AZ180" s="535"/>
      <c r="BA180" s="535"/>
      <c r="BB180" s="163"/>
      <c r="BC180" s="163"/>
      <c r="BD180" s="163"/>
      <c r="BE180" s="163"/>
      <c r="BF180" s="163"/>
      <c r="BG180" s="163"/>
      <c r="BH180" s="163"/>
    </row>
    <row r="181" spans="1:60" s="159" customFormat="1" ht="12.75" x14ac:dyDescent="0.2">
      <c r="A181" s="525"/>
      <c r="C181" s="160" t="str">
        <f t="shared" si="2"/>
        <v/>
      </c>
      <c r="D181" s="164"/>
      <c r="E181" s="164"/>
      <c r="F181" s="164"/>
      <c r="G181" s="164"/>
      <c r="H181" s="543"/>
      <c r="I181" s="543"/>
      <c r="J181" s="543"/>
      <c r="K181" s="164"/>
      <c r="L181" s="543"/>
      <c r="M181" s="543"/>
      <c r="N181" s="543"/>
      <c r="O181" s="543"/>
      <c r="P181" s="543"/>
      <c r="Q181" s="543"/>
      <c r="R181" s="164"/>
      <c r="S181" s="164"/>
      <c r="T181" s="164"/>
      <c r="U181" s="164"/>
      <c r="V181" s="164"/>
      <c r="W181" s="543"/>
      <c r="X181" s="543"/>
      <c r="Y181" s="543"/>
      <c r="Z181" s="543"/>
      <c r="AA181" s="162"/>
      <c r="AB181" s="162"/>
      <c r="AC181" s="162"/>
      <c r="AD181" s="162"/>
      <c r="AE181" s="162"/>
      <c r="AF181" s="162"/>
      <c r="AG181" s="162"/>
      <c r="AH181" s="162"/>
      <c r="AI181" s="162"/>
      <c r="AJ181" s="162"/>
      <c r="AK181" s="162"/>
      <c r="AL181" s="162"/>
      <c r="AM181" s="162"/>
      <c r="AN181" s="162"/>
      <c r="AO181" s="162"/>
      <c r="AP181" s="162"/>
      <c r="AQ181" s="162"/>
      <c r="AR181" s="162"/>
      <c r="AS181" s="535"/>
      <c r="AT181" s="535"/>
      <c r="AU181" s="536">
        <v>67</v>
      </c>
      <c r="AV181" s="536">
        <v>68</v>
      </c>
      <c r="AW181" s="535"/>
      <c r="AX181" s="535"/>
      <c r="AY181" s="535"/>
      <c r="AZ181" s="535"/>
      <c r="BA181" s="535"/>
      <c r="BB181" s="163"/>
      <c r="BC181" s="163"/>
      <c r="BD181" s="163"/>
      <c r="BE181" s="163"/>
      <c r="BF181" s="163"/>
      <c r="BG181" s="163"/>
      <c r="BH181" s="163"/>
    </row>
    <row r="182" spans="1:60" s="159" customFormat="1" ht="12.75" x14ac:dyDescent="0.2">
      <c r="A182" s="525"/>
      <c r="C182" s="160" t="str">
        <f t="shared" si="2"/>
        <v/>
      </c>
      <c r="D182" s="164"/>
      <c r="E182" s="164"/>
      <c r="F182" s="164"/>
      <c r="G182" s="164"/>
      <c r="H182" s="543"/>
      <c r="I182" s="543"/>
      <c r="J182" s="543"/>
      <c r="K182" s="164"/>
      <c r="L182" s="543"/>
      <c r="M182" s="543"/>
      <c r="N182" s="543"/>
      <c r="O182" s="543"/>
      <c r="P182" s="543"/>
      <c r="Q182" s="543"/>
      <c r="R182" s="164"/>
      <c r="S182" s="164"/>
      <c r="T182" s="164"/>
      <c r="U182" s="164"/>
      <c r="V182" s="164"/>
      <c r="W182" s="543"/>
      <c r="X182" s="543"/>
      <c r="Y182" s="543"/>
      <c r="Z182" s="543"/>
      <c r="AA182" s="162"/>
      <c r="AB182" s="162"/>
      <c r="AC182" s="162"/>
      <c r="AD182" s="162"/>
      <c r="AE182" s="162"/>
      <c r="AF182" s="162"/>
      <c r="AG182" s="162"/>
      <c r="AH182" s="162"/>
      <c r="AI182" s="162"/>
      <c r="AJ182" s="162"/>
      <c r="AK182" s="162"/>
      <c r="AL182" s="162"/>
      <c r="AM182" s="162"/>
      <c r="AN182" s="162"/>
      <c r="AO182" s="162"/>
      <c r="AP182" s="162"/>
      <c r="AQ182" s="162"/>
      <c r="AR182" s="162"/>
      <c r="AS182" s="535"/>
      <c r="AT182" s="535"/>
      <c r="AU182" s="536">
        <v>68</v>
      </c>
      <c r="AV182" s="536">
        <v>69</v>
      </c>
      <c r="AW182" s="535"/>
      <c r="AX182" s="535"/>
      <c r="AY182" s="535"/>
      <c r="AZ182" s="535"/>
      <c r="BA182" s="535"/>
      <c r="BB182" s="163"/>
      <c r="BC182" s="163"/>
      <c r="BD182" s="163"/>
      <c r="BE182" s="163"/>
      <c r="BF182" s="163"/>
      <c r="BG182" s="163"/>
      <c r="BH182" s="163"/>
    </row>
    <row r="183" spans="1:60" s="159" customFormat="1" ht="12.75" x14ac:dyDescent="0.2">
      <c r="A183" s="525"/>
      <c r="C183" s="160" t="str">
        <f t="shared" si="2"/>
        <v/>
      </c>
      <c r="D183" s="164"/>
      <c r="E183" s="164"/>
      <c r="F183" s="164"/>
      <c r="G183" s="164"/>
      <c r="H183" s="543"/>
      <c r="I183" s="543"/>
      <c r="J183" s="543"/>
      <c r="K183" s="164"/>
      <c r="L183" s="543"/>
      <c r="M183" s="543"/>
      <c r="N183" s="543"/>
      <c r="O183" s="543"/>
      <c r="P183" s="543"/>
      <c r="Q183" s="543"/>
      <c r="R183" s="164"/>
      <c r="S183" s="164"/>
      <c r="T183" s="164"/>
      <c r="U183" s="164"/>
      <c r="V183" s="164"/>
      <c r="W183" s="543"/>
      <c r="X183" s="543"/>
      <c r="Y183" s="543"/>
      <c r="Z183" s="543"/>
      <c r="AA183" s="162"/>
      <c r="AB183" s="162"/>
      <c r="AC183" s="162"/>
      <c r="AD183" s="162"/>
      <c r="AE183" s="162"/>
      <c r="AF183" s="162"/>
      <c r="AG183" s="162"/>
      <c r="AH183" s="162"/>
      <c r="AI183" s="162"/>
      <c r="AJ183" s="162"/>
      <c r="AK183" s="162"/>
      <c r="AL183" s="162"/>
      <c r="AM183" s="162"/>
      <c r="AN183" s="162"/>
      <c r="AO183" s="162"/>
      <c r="AP183" s="162"/>
      <c r="AQ183" s="162"/>
      <c r="AR183" s="162"/>
      <c r="AS183" s="535"/>
      <c r="AT183" s="535"/>
      <c r="AU183" s="536">
        <v>69</v>
      </c>
      <c r="AV183" s="536">
        <v>70</v>
      </c>
      <c r="AW183" s="535"/>
      <c r="AX183" s="535"/>
      <c r="AY183" s="535"/>
      <c r="AZ183" s="535"/>
      <c r="BA183" s="535"/>
      <c r="BB183" s="163"/>
      <c r="BC183" s="163"/>
      <c r="BD183" s="163"/>
      <c r="BE183" s="163"/>
      <c r="BF183" s="163"/>
      <c r="BG183" s="163"/>
      <c r="BH183" s="163"/>
    </row>
    <row r="184" spans="1:60" s="159" customFormat="1" ht="12.75" x14ac:dyDescent="0.2">
      <c r="A184" s="525"/>
      <c r="C184" s="160" t="str">
        <f t="shared" si="2"/>
        <v/>
      </c>
      <c r="D184" s="164"/>
      <c r="E184" s="164"/>
      <c r="F184" s="164"/>
      <c r="G184" s="164"/>
      <c r="H184" s="543"/>
      <c r="I184" s="543"/>
      <c r="J184" s="543"/>
      <c r="K184" s="164"/>
      <c r="L184" s="543"/>
      <c r="M184" s="543"/>
      <c r="N184" s="543"/>
      <c r="O184" s="543"/>
      <c r="P184" s="543"/>
      <c r="Q184" s="543"/>
      <c r="R184" s="164"/>
      <c r="S184" s="164"/>
      <c r="T184" s="164"/>
      <c r="U184" s="164"/>
      <c r="V184" s="164"/>
      <c r="W184" s="543"/>
      <c r="X184" s="543"/>
      <c r="Y184" s="543"/>
      <c r="Z184" s="543"/>
      <c r="AA184" s="162"/>
      <c r="AB184" s="162"/>
      <c r="AC184" s="162"/>
      <c r="AD184" s="162"/>
      <c r="AE184" s="162"/>
      <c r="AF184" s="162"/>
      <c r="AG184" s="162"/>
      <c r="AH184" s="162"/>
      <c r="AI184" s="162"/>
      <c r="AJ184" s="162"/>
      <c r="AK184" s="162"/>
      <c r="AL184" s="162"/>
      <c r="AM184" s="162"/>
      <c r="AN184" s="162"/>
      <c r="AO184" s="162"/>
      <c r="AP184" s="162"/>
      <c r="AQ184" s="162"/>
      <c r="AR184" s="162"/>
      <c r="AS184" s="535"/>
      <c r="AT184" s="535"/>
      <c r="AU184" s="536">
        <v>70</v>
      </c>
      <c r="AV184" s="536">
        <v>71</v>
      </c>
      <c r="AW184" s="535"/>
      <c r="AX184" s="535"/>
      <c r="AY184" s="535"/>
      <c r="AZ184" s="535"/>
      <c r="BA184" s="535"/>
      <c r="BB184" s="163"/>
      <c r="BC184" s="163"/>
      <c r="BD184" s="163"/>
      <c r="BE184" s="163"/>
      <c r="BF184" s="163"/>
      <c r="BG184" s="163"/>
      <c r="BH184" s="163"/>
    </row>
    <row r="185" spans="1:60" s="159" customFormat="1" ht="12.75" x14ac:dyDescent="0.2">
      <c r="A185" s="525"/>
      <c r="C185" s="160" t="str">
        <f t="shared" si="2"/>
        <v/>
      </c>
      <c r="D185" s="164"/>
      <c r="E185" s="164"/>
      <c r="F185" s="164"/>
      <c r="G185" s="164"/>
      <c r="H185" s="543"/>
      <c r="I185" s="543"/>
      <c r="J185" s="543"/>
      <c r="K185" s="164"/>
      <c r="L185" s="543"/>
      <c r="M185" s="543"/>
      <c r="N185" s="543"/>
      <c r="O185" s="543"/>
      <c r="P185" s="543"/>
      <c r="Q185" s="543"/>
      <c r="R185" s="164"/>
      <c r="S185" s="164"/>
      <c r="T185" s="164"/>
      <c r="U185" s="164"/>
      <c r="V185" s="164"/>
      <c r="W185" s="543"/>
      <c r="X185" s="543"/>
      <c r="Y185" s="543"/>
      <c r="Z185" s="543"/>
      <c r="AA185" s="162"/>
      <c r="AB185" s="162"/>
      <c r="AC185" s="162"/>
      <c r="AD185" s="162"/>
      <c r="AE185" s="162"/>
      <c r="AF185" s="162"/>
      <c r="AG185" s="162"/>
      <c r="AH185" s="162"/>
      <c r="AI185" s="162"/>
      <c r="AJ185" s="162"/>
      <c r="AK185" s="162"/>
      <c r="AL185" s="162"/>
      <c r="AM185" s="162"/>
      <c r="AN185" s="162"/>
      <c r="AO185" s="162"/>
      <c r="AP185" s="162"/>
      <c r="AQ185" s="162"/>
      <c r="AR185" s="162"/>
      <c r="AS185" s="535"/>
      <c r="AT185" s="535"/>
      <c r="AU185" s="536">
        <v>71</v>
      </c>
      <c r="AV185" s="536">
        <v>72</v>
      </c>
      <c r="AW185" s="535"/>
      <c r="AX185" s="535"/>
      <c r="AY185" s="535"/>
      <c r="AZ185" s="535"/>
      <c r="BA185" s="535"/>
      <c r="BB185" s="163"/>
      <c r="BC185" s="163"/>
      <c r="BD185" s="163"/>
      <c r="BE185" s="163"/>
      <c r="BF185" s="163"/>
      <c r="BG185" s="163"/>
      <c r="BH185" s="163"/>
    </row>
    <row r="186" spans="1:60" s="159" customFormat="1" ht="12.75" x14ac:dyDescent="0.2">
      <c r="A186" s="525"/>
      <c r="C186" s="160" t="str">
        <f t="shared" si="2"/>
        <v/>
      </c>
      <c r="D186" s="164"/>
      <c r="E186" s="164"/>
      <c r="F186" s="164"/>
      <c r="G186" s="164"/>
      <c r="H186" s="543"/>
      <c r="I186" s="543"/>
      <c r="J186" s="543"/>
      <c r="K186" s="164"/>
      <c r="L186" s="543"/>
      <c r="M186" s="543"/>
      <c r="N186" s="543"/>
      <c r="O186" s="543"/>
      <c r="P186" s="543"/>
      <c r="Q186" s="543"/>
      <c r="R186" s="164"/>
      <c r="S186" s="164"/>
      <c r="T186" s="164"/>
      <c r="U186" s="164"/>
      <c r="V186" s="164"/>
      <c r="W186" s="543"/>
      <c r="X186" s="543"/>
      <c r="Y186" s="543"/>
      <c r="Z186" s="543"/>
      <c r="AA186" s="162"/>
      <c r="AB186" s="162"/>
      <c r="AC186" s="162"/>
      <c r="AD186" s="162"/>
      <c r="AE186" s="162"/>
      <c r="AF186" s="162"/>
      <c r="AG186" s="162"/>
      <c r="AH186" s="162"/>
      <c r="AI186" s="162"/>
      <c r="AJ186" s="162"/>
      <c r="AK186" s="162"/>
      <c r="AL186" s="162"/>
      <c r="AM186" s="162"/>
      <c r="AN186" s="162"/>
      <c r="AO186" s="162"/>
      <c r="AP186" s="162"/>
      <c r="AQ186" s="162"/>
      <c r="AR186" s="162"/>
      <c r="AS186" s="535"/>
      <c r="AT186" s="535"/>
      <c r="AU186" s="536">
        <v>72</v>
      </c>
      <c r="AV186" s="536">
        <v>73</v>
      </c>
      <c r="AW186" s="535"/>
      <c r="AX186" s="535"/>
      <c r="AY186" s="535"/>
      <c r="AZ186" s="535"/>
      <c r="BA186" s="535"/>
      <c r="BB186" s="163"/>
      <c r="BC186" s="163"/>
      <c r="BD186" s="163"/>
      <c r="BE186" s="163"/>
      <c r="BF186" s="163"/>
      <c r="BG186" s="163"/>
      <c r="BH186" s="163"/>
    </row>
    <row r="187" spans="1:60" s="159" customFormat="1" ht="12.75" x14ac:dyDescent="0.2">
      <c r="A187" s="525"/>
      <c r="C187" s="160" t="str">
        <f t="shared" si="2"/>
        <v/>
      </c>
      <c r="D187" s="164"/>
      <c r="E187" s="164"/>
      <c r="F187" s="164"/>
      <c r="G187" s="164"/>
      <c r="H187" s="543"/>
      <c r="I187" s="543"/>
      <c r="J187" s="543"/>
      <c r="K187" s="164"/>
      <c r="L187" s="543"/>
      <c r="M187" s="543"/>
      <c r="N187" s="543"/>
      <c r="O187" s="543"/>
      <c r="P187" s="543"/>
      <c r="Q187" s="543"/>
      <c r="R187" s="164"/>
      <c r="S187" s="164"/>
      <c r="T187" s="164"/>
      <c r="U187" s="164"/>
      <c r="V187" s="164"/>
      <c r="W187" s="543"/>
      <c r="X187" s="543"/>
      <c r="Y187" s="543"/>
      <c r="Z187" s="543"/>
      <c r="AA187" s="162"/>
      <c r="AB187" s="162"/>
      <c r="AC187" s="162"/>
      <c r="AD187" s="162"/>
      <c r="AE187" s="162"/>
      <c r="AF187" s="162"/>
      <c r="AG187" s="162"/>
      <c r="AH187" s="162"/>
      <c r="AI187" s="162"/>
      <c r="AJ187" s="162"/>
      <c r="AK187" s="162"/>
      <c r="AL187" s="162"/>
      <c r="AM187" s="162"/>
      <c r="AN187" s="162"/>
      <c r="AO187" s="162"/>
      <c r="AP187" s="162"/>
      <c r="AQ187" s="162"/>
      <c r="AR187" s="162"/>
      <c r="AS187" s="535"/>
      <c r="AT187" s="535"/>
      <c r="AU187" s="536">
        <v>73</v>
      </c>
      <c r="AV187" s="536">
        <v>74</v>
      </c>
      <c r="AW187" s="535"/>
      <c r="AX187" s="535"/>
      <c r="AY187" s="535"/>
      <c r="AZ187" s="535"/>
      <c r="BA187" s="535"/>
      <c r="BB187" s="163"/>
      <c r="BC187" s="163"/>
      <c r="BD187" s="163"/>
      <c r="BE187" s="163"/>
      <c r="BF187" s="163"/>
      <c r="BG187" s="163"/>
      <c r="BH187" s="163"/>
    </row>
    <row r="188" spans="1:60" s="159" customFormat="1" ht="12.75" x14ac:dyDescent="0.2">
      <c r="A188" s="525"/>
      <c r="C188" s="160" t="str">
        <f t="shared" si="2"/>
        <v/>
      </c>
      <c r="D188" s="164"/>
      <c r="E188" s="164"/>
      <c r="F188" s="164"/>
      <c r="G188" s="164"/>
      <c r="H188" s="543"/>
      <c r="I188" s="543"/>
      <c r="J188" s="543"/>
      <c r="K188" s="164"/>
      <c r="L188" s="543"/>
      <c r="M188" s="543"/>
      <c r="N188" s="543"/>
      <c r="O188" s="543"/>
      <c r="P188" s="543"/>
      <c r="Q188" s="543"/>
      <c r="R188" s="164"/>
      <c r="S188" s="164"/>
      <c r="T188" s="164"/>
      <c r="U188" s="164"/>
      <c r="V188" s="164"/>
      <c r="W188" s="543"/>
      <c r="X188" s="543"/>
      <c r="Y188" s="543"/>
      <c r="Z188" s="543"/>
      <c r="AA188" s="162"/>
      <c r="AB188" s="162"/>
      <c r="AC188" s="162"/>
      <c r="AD188" s="162"/>
      <c r="AE188" s="162"/>
      <c r="AF188" s="162"/>
      <c r="AG188" s="162"/>
      <c r="AH188" s="162"/>
      <c r="AI188" s="162"/>
      <c r="AJ188" s="162"/>
      <c r="AK188" s="162"/>
      <c r="AL188" s="162"/>
      <c r="AM188" s="162"/>
      <c r="AN188" s="162"/>
      <c r="AO188" s="162"/>
      <c r="AP188" s="162"/>
      <c r="AQ188" s="162"/>
      <c r="AR188" s="162"/>
      <c r="AS188" s="535"/>
      <c r="AT188" s="535"/>
      <c r="AU188" s="536">
        <v>74</v>
      </c>
      <c r="AV188" s="536">
        <v>75</v>
      </c>
      <c r="AW188" s="535"/>
      <c r="AX188" s="535"/>
      <c r="AY188" s="535"/>
      <c r="AZ188" s="535"/>
      <c r="BA188" s="535"/>
      <c r="BB188" s="163"/>
      <c r="BC188" s="163"/>
      <c r="BD188" s="163"/>
      <c r="BE188" s="163"/>
      <c r="BF188" s="163"/>
      <c r="BG188" s="163"/>
      <c r="BH188" s="163"/>
    </row>
    <row r="189" spans="1:60" s="159" customFormat="1" ht="12.75" x14ac:dyDescent="0.2">
      <c r="A189" s="525"/>
      <c r="C189" s="160" t="str">
        <f t="shared" si="2"/>
        <v/>
      </c>
      <c r="D189" s="164"/>
      <c r="E189" s="164"/>
      <c r="F189" s="164"/>
      <c r="G189" s="164"/>
      <c r="H189" s="543"/>
      <c r="I189" s="543"/>
      <c r="J189" s="543"/>
      <c r="K189" s="164"/>
      <c r="L189" s="543"/>
      <c r="M189" s="543"/>
      <c r="N189" s="543"/>
      <c r="O189" s="543"/>
      <c r="P189" s="543"/>
      <c r="Q189" s="543"/>
      <c r="R189" s="164"/>
      <c r="S189" s="164"/>
      <c r="T189" s="164"/>
      <c r="U189" s="164"/>
      <c r="V189" s="164"/>
      <c r="W189" s="543"/>
      <c r="X189" s="543"/>
      <c r="Y189" s="543"/>
      <c r="Z189" s="543"/>
      <c r="AA189" s="162"/>
      <c r="AB189" s="162"/>
      <c r="AC189" s="162"/>
      <c r="AD189" s="162"/>
      <c r="AE189" s="162"/>
      <c r="AF189" s="162"/>
      <c r="AG189" s="162"/>
      <c r="AH189" s="162"/>
      <c r="AI189" s="162"/>
      <c r="AJ189" s="162"/>
      <c r="AK189" s="162"/>
      <c r="AL189" s="162"/>
      <c r="AM189" s="162"/>
      <c r="AN189" s="162"/>
      <c r="AO189" s="162"/>
      <c r="AP189" s="162"/>
      <c r="AQ189" s="162"/>
      <c r="AR189" s="162"/>
      <c r="AS189" s="535"/>
      <c r="AT189" s="535"/>
      <c r="AU189" s="536">
        <v>75</v>
      </c>
      <c r="AV189" s="536">
        <v>76</v>
      </c>
      <c r="AW189" s="535"/>
      <c r="AX189" s="535"/>
      <c r="AY189" s="535"/>
      <c r="AZ189" s="535"/>
      <c r="BA189" s="535"/>
      <c r="BB189" s="163"/>
      <c r="BC189" s="163"/>
      <c r="BD189" s="163"/>
      <c r="BE189" s="163"/>
      <c r="BF189" s="163"/>
      <c r="BG189" s="163"/>
      <c r="BH189" s="163"/>
    </row>
    <row r="190" spans="1:60" s="159" customFormat="1" ht="12.75" x14ac:dyDescent="0.2">
      <c r="A190" s="525"/>
      <c r="C190" s="160" t="str">
        <f t="shared" si="2"/>
        <v/>
      </c>
      <c r="D190" s="164"/>
      <c r="E190" s="164"/>
      <c r="F190" s="164"/>
      <c r="G190" s="164"/>
      <c r="H190" s="543"/>
      <c r="I190" s="543"/>
      <c r="J190" s="543"/>
      <c r="K190" s="164"/>
      <c r="L190" s="543"/>
      <c r="M190" s="543"/>
      <c r="N190" s="543"/>
      <c r="O190" s="543"/>
      <c r="P190" s="543"/>
      <c r="Q190" s="543"/>
      <c r="R190" s="164"/>
      <c r="S190" s="164"/>
      <c r="T190" s="164"/>
      <c r="U190" s="164"/>
      <c r="V190" s="164"/>
      <c r="W190" s="543"/>
      <c r="X190" s="543"/>
      <c r="Y190" s="543"/>
      <c r="Z190" s="543"/>
      <c r="AA190" s="162"/>
      <c r="AB190" s="162"/>
      <c r="AC190" s="162"/>
      <c r="AD190" s="162"/>
      <c r="AE190" s="162"/>
      <c r="AF190" s="162"/>
      <c r="AG190" s="162"/>
      <c r="AH190" s="162"/>
      <c r="AI190" s="162"/>
      <c r="AJ190" s="162"/>
      <c r="AK190" s="162"/>
      <c r="AL190" s="162"/>
      <c r="AM190" s="162"/>
      <c r="AN190" s="162"/>
      <c r="AO190" s="162"/>
      <c r="AP190" s="162"/>
      <c r="AQ190" s="162"/>
      <c r="AR190" s="162"/>
      <c r="AS190" s="535"/>
      <c r="AT190" s="535"/>
      <c r="AU190" s="536">
        <v>76</v>
      </c>
      <c r="AV190" s="536">
        <v>77</v>
      </c>
      <c r="AW190" s="535"/>
      <c r="AX190" s="535"/>
      <c r="AY190" s="535"/>
      <c r="AZ190" s="535"/>
      <c r="BA190" s="535"/>
      <c r="BB190" s="163"/>
      <c r="BC190" s="163"/>
      <c r="BD190" s="163"/>
      <c r="BE190" s="163"/>
      <c r="BF190" s="163"/>
      <c r="BG190" s="163"/>
      <c r="BH190" s="163"/>
    </row>
    <row r="191" spans="1:60" s="159" customFormat="1" ht="12.75" x14ac:dyDescent="0.2">
      <c r="A191" s="525"/>
      <c r="C191" s="160" t="str">
        <f t="shared" si="2"/>
        <v/>
      </c>
      <c r="D191" s="164"/>
      <c r="E191" s="164"/>
      <c r="F191" s="164"/>
      <c r="G191" s="164"/>
      <c r="H191" s="543"/>
      <c r="I191" s="543"/>
      <c r="J191" s="543"/>
      <c r="K191" s="164"/>
      <c r="L191" s="543"/>
      <c r="M191" s="543"/>
      <c r="N191" s="543"/>
      <c r="O191" s="543"/>
      <c r="P191" s="543"/>
      <c r="Q191" s="543"/>
      <c r="R191" s="164"/>
      <c r="S191" s="164"/>
      <c r="T191" s="164"/>
      <c r="U191" s="164"/>
      <c r="V191" s="164"/>
      <c r="W191" s="543"/>
      <c r="X191" s="543"/>
      <c r="Y191" s="543"/>
      <c r="Z191" s="543"/>
      <c r="AA191" s="162"/>
      <c r="AB191" s="162"/>
      <c r="AC191" s="162"/>
      <c r="AD191" s="162"/>
      <c r="AE191" s="162"/>
      <c r="AF191" s="162"/>
      <c r="AG191" s="162"/>
      <c r="AH191" s="162"/>
      <c r="AI191" s="162"/>
      <c r="AJ191" s="162"/>
      <c r="AK191" s="162"/>
      <c r="AL191" s="162"/>
      <c r="AM191" s="162"/>
      <c r="AN191" s="162"/>
      <c r="AO191" s="162"/>
      <c r="AP191" s="162"/>
      <c r="AQ191" s="162"/>
      <c r="AR191" s="162"/>
      <c r="AS191" s="535"/>
      <c r="AT191" s="535"/>
      <c r="AU191" s="536">
        <v>77</v>
      </c>
      <c r="AV191" s="536">
        <v>78</v>
      </c>
      <c r="AW191" s="535"/>
      <c r="AX191" s="535"/>
      <c r="AY191" s="535"/>
      <c r="AZ191" s="535"/>
      <c r="BA191" s="535"/>
      <c r="BB191" s="163"/>
      <c r="BC191" s="163"/>
      <c r="BD191" s="163"/>
      <c r="BE191" s="163"/>
      <c r="BF191" s="163"/>
      <c r="BG191" s="163"/>
      <c r="BH191" s="163"/>
    </row>
    <row r="192" spans="1:60" s="159" customFormat="1" ht="12.75" x14ac:dyDescent="0.2">
      <c r="A192" s="525"/>
      <c r="C192" s="160" t="str">
        <f t="shared" si="2"/>
        <v/>
      </c>
      <c r="D192" s="164"/>
      <c r="E192" s="164"/>
      <c r="F192" s="164"/>
      <c r="G192" s="164"/>
      <c r="H192" s="543"/>
      <c r="I192" s="543"/>
      <c r="J192" s="543"/>
      <c r="K192" s="164"/>
      <c r="L192" s="543"/>
      <c r="M192" s="543"/>
      <c r="N192" s="543"/>
      <c r="O192" s="543"/>
      <c r="P192" s="543"/>
      <c r="Q192" s="543"/>
      <c r="R192" s="164"/>
      <c r="S192" s="164"/>
      <c r="T192" s="164"/>
      <c r="U192" s="164"/>
      <c r="V192" s="164"/>
      <c r="W192" s="543"/>
      <c r="X192" s="543"/>
      <c r="Y192" s="543"/>
      <c r="Z192" s="543"/>
      <c r="AA192" s="162"/>
      <c r="AB192" s="162"/>
      <c r="AC192" s="162"/>
      <c r="AD192" s="162"/>
      <c r="AE192" s="162"/>
      <c r="AF192" s="162"/>
      <c r="AG192" s="162"/>
      <c r="AH192" s="162"/>
      <c r="AI192" s="162"/>
      <c r="AJ192" s="162"/>
      <c r="AK192" s="162"/>
      <c r="AL192" s="162"/>
      <c r="AM192" s="162"/>
      <c r="AN192" s="162"/>
      <c r="AO192" s="162"/>
      <c r="AP192" s="162"/>
      <c r="AQ192" s="162"/>
      <c r="AR192" s="162"/>
      <c r="AS192" s="535"/>
      <c r="AT192" s="535"/>
      <c r="AU192" s="536">
        <v>78</v>
      </c>
      <c r="AV192" s="536">
        <v>79</v>
      </c>
      <c r="AW192" s="535"/>
      <c r="AX192" s="535"/>
      <c r="AY192" s="535"/>
      <c r="AZ192" s="535"/>
      <c r="BA192" s="535"/>
      <c r="BB192" s="163"/>
      <c r="BC192" s="163"/>
      <c r="BD192" s="163"/>
      <c r="BE192" s="163"/>
      <c r="BF192" s="163"/>
      <c r="BG192" s="163"/>
      <c r="BH192" s="163"/>
    </row>
    <row r="193" spans="1:60" s="159" customFormat="1" ht="12.75" x14ac:dyDescent="0.2">
      <c r="A193" s="525"/>
      <c r="C193" s="160" t="str">
        <f t="shared" si="2"/>
        <v/>
      </c>
      <c r="D193" s="164"/>
      <c r="E193" s="164"/>
      <c r="F193" s="164"/>
      <c r="G193" s="164"/>
      <c r="H193" s="543"/>
      <c r="I193" s="543"/>
      <c r="J193" s="543"/>
      <c r="K193" s="164"/>
      <c r="L193" s="543"/>
      <c r="M193" s="543"/>
      <c r="N193" s="543"/>
      <c r="O193" s="543"/>
      <c r="P193" s="543"/>
      <c r="Q193" s="543"/>
      <c r="R193" s="164"/>
      <c r="S193" s="164"/>
      <c r="T193" s="164"/>
      <c r="U193" s="164"/>
      <c r="V193" s="164"/>
      <c r="W193" s="543"/>
      <c r="X193" s="543"/>
      <c r="Y193" s="543"/>
      <c r="Z193" s="543"/>
      <c r="AA193" s="162"/>
      <c r="AB193" s="162"/>
      <c r="AC193" s="162"/>
      <c r="AD193" s="162"/>
      <c r="AE193" s="162"/>
      <c r="AF193" s="162"/>
      <c r="AG193" s="162"/>
      <c r="AH193" s="162"/>
      <c r="AI193" s="162"/>
      <c r="AJ193" s="162"/>
      <c r="AK193" s="162"/>
      <c r="AL193" s="162"/>
      <c r="AM193" s="162"/>
      <c r="AN193" s="162"/>
      <c r="AO193" s="162"/>
      <c r="AP193" s="162"/>
      <c r="AQ193" s="162"/>
      <c r="AR193" s="162"/>
      <c r="AS193" s="535"/>
      <c r="AT193" s="535"/>
      <c r="AU193" s="536">
        <v>79</v>
      </c>
      <c r="AV193" s="536">
        <v>80</v>
      </c>
      <c r="AW193" s="535"/>
      <c r="AX193" s="535"/>
      <c r="AY193" s="535"/>
      <c r="AZ193" s="535"/>
      <c r="BA193" s="535"/>
      <c r="BB193" s="163"/>
      <c r="BC193" s="163"/>
      <c r="BD193" s="163"/>
      <c r="BE193" s="163"/>
      <c r="BF193" s="163"/>
      <c r="BG193" s="163"/>
      <c r="BH193" s="163"/>
    </row>
    <row r="194" spans="1:60" s="159" customFormat="1" ht="12.75" x14ac:dyDescent="0.2">
      <c r="A194" s="525"/>
      <c r="C194" s="160" t="str">
        <f t="shared" si="2"/>
        <v/>
      </c>
      <c r="D194" s="164"/>
      <c r="E194" s="164"/>
      <c r="F194" s="164"/>
      <c r="G194" s="164"/>
      <c r="H194" s="543"/>
      <c r="I194" s="543"/>
      <c r="J194" s="543"/>
      <c r="K194" s="164"/>
      <c r="L194" s="543"/>
      <c r="M194" s="543"/>
      <c r="N194" s="543"/>
      <c r="O194" s="543"/>
      <c r="P194" s="543"/>
      <c r="Q194" s="543"/>
      <c r="R194" s="164"/>
      <c r="S194" s="164"/>
      <c r="T194" s="164"/>
      <c r="U194" s="164"/>
      <c r="V194" s="164"/>
      <c r="W194" s="543"/>
      <c r="X194" s="543"/>
      <c r="Y194" s="543"/>
      <c r="Z194" s="543"/>
      <c r="AA194" s="162"/>
      <c r="AB194" s="162"/>
      <c r="AC194" s="162"/>
      <c r="AD194" s="162"/>
      <c r="AE194" s="162"/>
      <c r="AF194" s="162"/>
      <c r="AG194" s="162"/>
      <c r="AH194" s="162"/>
      <c r="AI194" s="162"/>
      <c r="AJ194" s="162"/>
      <c r="AK194" s="162"/>
      <c r="AL194" s="162"/>
      <c r="AM194" s="162"/>
      <c r="AN194" s="162"/>
      <c r="AO194" s="162"/>
      <c r="AP194" s="162"/>
      <c r="AQ194" s="162"/>
      <c r="AR194" s="162"/>
      <c r="AS194" s="535"/>
      <c r="AT194" s="535"/>
      <c r="AU194" s="536">
        <v>80</v>
      </c>
      <c r="AV194" s="536">
        <v>81</v>
      </c>
      <c r="AW194" s="535"/>
      <c r="AX194" s="535"/>
      <c r="AY194" s="535"/>
      <c r="AZ194" s="535"/>
      <c r="BA194" s="535"/>
      <c r="BB194" s="163"/>
      <c r="BC194" s="163"/>
      <c r="BD194" s="163"/>
      <c r="BE194" s="163"/>
      <c r="BF194" s="163"/>
      <c r="BG194" s="163"/>
      <c r="BH194" s="163"/>
    </row>
    <row r="195" spans="1:60" s="159" customFormat="1" ht="12.75" x14ac:dyDescent="0.2">
      <c r="A195" s="525"/>
      <c r="C195" s="160" t="str">
        <f t="shared" si="2"/>
        <v/>
      </c>
      <c r="D195" s="164"/>
      <c r="E195" s="164"/>
      <c r="F195" s="164"/>
      <c r="G195" s="164"/>
      <c r="H195" s="543"/>
      <c r="I195" s="543"/>
      <c r="J195" s="543"/>
      <c r="K195" s="164"/>
      <c r="L195" s="543"/>
      <c r="M195" s="543"/>
      <c r="N195" s="543"/>
      <c r="O195" s="543"/>
      <c r="P195" s="543"/>
      <c r="Q195" s="543"/>
      <c r="R195" s="164"/>
      <c r="S195" s="164"/>
      <c r="T195" s="164"/>
      <c r="U195" s="164"/>
      <c r="V195" s="164"/>
      <c r="W195" s="543"/>
      <c r="X195" s="543"/>
      <c r="Y195" s="543"/>
      <c r="Z195" s="543"/>
      <c r="AA195" s="162"/>
      <c r="AB195" s="162"/>
      <c r="AC195" s="162"/>
      <c r="AD195" s="162"/>
      <c r="AE195" s="162"/>
      <c r="AF195" s="162"/>
      <c r="AG195" s="162"/>
      <c r="AH195" s="162"/>
      <c r="AI195" s="162"/>
      <c r="AJ195" s="162"/>
      <c r="AK195" s="162"/>
      <c r="AL195" s="162"/>
      <c r="AM195" s="162"/>
      <c r="AN195" s="162"/>
      <c r="AO195" s="162"/>
      <c r="AP195" s="162"/>
      <c r="AQ195" s="162"/>
      <c r="AR195" s="162"/>
      <c r="AS195" s="535"/>
      <c r="AT195" s="535"/>
      <c r="AU195" s="536">
        <v>81</v>
      </c>
      <c r="AV195" s="536">
        <v>82</v>
      </c>
      <c r="AW195" s="535"/>
      <c r="AX195" s="535"/>
      <c r="AY195" s="535"/>
      <c r="AZ195" s="535"/>
      <c r="BA195" s="535"/>
      <c r="BB195" s="163"/>
      <c r="BC195" s="163"/>
      <c r="BD195" s="163"/>
      <c r="BE195" s="163"/>
      <c r="BF195" s="163"/>
      <c r="BG195" s="163"/>
      <c r="BH195" s="163"/>
    </row>
    <row r="196" spans="1:60" s="159" customFormat="1" ht="12.75" x14ac:dyDescent="0.2">
      <c r="A196" s="525"/>
      <c r="C196" s="160" t="str">
        <f t="shared" si="2"/>
        <v/>
      </c>
      <c r="D196" s="164"/>
      <c r="E196" s="164"/>
      <c r="F196" s="164"/>
      <c r="G196" s="164"/>
      <c r="H196" s="543"/>
      <c r="I196" s="543"/>
      <c r="J196" s="543"/>
      <c r="K196" s="164"/>
      <c r="L196" s="543"/>
      <c r="M196" s="543"/>
      <c r="N196" s="543"/>
      <c r="O196" s="543"/>
      <c r="P196" s="543"/>
      <c r="Q196" s="543"/>
      <c r="R196" s="164"/>
      <c r="S196" s="164"/>
      <c r="T196" s="164"/>
      <c r="U196" s="164"/>
      <c r="V196" s="164"/>
      <c r="W196" s="543"/>
      <c r="X196" s="543"/>
      <c r="Y196" s="543"/>
      <c r="Z196" s="543"/>
      <c r="AA196" s="162"/>
      <c r="AB196" s="162"/>
      <c r="AC196" s="162"/>
      <c r="AD196" s="162"/>
      <c r="AE196" s="162"/>
      <c r="AF196" s="162"/>
      <c r="AG196" s="162"/>
      <c r="AH196" s="162"/>
      <c r="AI196" s="162"/>
      <c r="AJ196" s="162"/>
      <c r="AK196" s="162"/>
      <c r="AL196" s="162"/>
      <c r="AM196" s="162"/>
      <c r="AN196" s="162"/>
      <c r="AO196" s="162"/>
      <c r="AP196" s="162"/>
      <c r="AQ196" s="162"/>
      <c r="AR196" s="162"/>
      <c r="AS196" s="535"/>
      <c r="AT196" s="535"/>
      <c r="AU196" s="536">
        <v>82</v>
      </c>
      <c r="AV196" s="536">
        <v>83</v>
      </c>
      <c r="AW196" s="535"/>
      <c r="AX196" s="535"/>
      <c r="AY196" s="535"/>
      <c r="AZ196" s="535"/>
      <c r="BA196" s="535"/>
      <c r="BB196" s="163"/>
      <c r="BC196" s="163"/>
      <c r="BD196" s="163"/>
      <c r="BE196" s="163"/>
      <c r="BF196" s="163"/>
      <c r="BG196" s="163"/>
      <c r="BH196" s="163"/>
    </row>
    <row r="197" spans="1:60" s="159" customFormat="1" ht="12.75" x14ac:dyDescent="0.2">
      <c r="A197" s="525"/>
      <c r="C197" s="160" t="str">
        <f t="shared" si="2"/>
        <v/>
      </c>
      <c r="D197" s="164"/>
      <c r="E197" s="164"/>
      <c r="F197" s="164"/>
      <c r="G197" s="164"/>
      <c r="H197" s="543"/>
      <c r="I197" s="543"/>
      <c r="J197" s="543"/>
      <c r="K197" s="164"/>
      <c r="L197" s="543"/>
      <c r="M197" s="543"/>
      <c r="N197" s="543"/>
      <c r="O197" s="543"/>
      <c r="P197" s="543"/>
      <c r="Q197" s="543"/>
      <c r="R197" s="164"/>
      <c r="S197" s="164"/>
      <c r="T197" s="164"/>
      <c r="U197" s="164"/>
      <c r="V197" s="164"/>
      <c r="W197" s="543"/>
      <c r="X197" s="543"/>
      <c r="Y197" s="543"/>
      <c r="Z197" s="543"/>
      <c r="AA197" s="162"/>
      <c r="AB197" s="162"/>
      <c r="AC197" s="162"/>
      <c r="AD197" s="162"/>
      <c r="AE197" s="162"/>
      <c r="AF197" s="162"/>
      <c r="AG197" s="162"/>
      <c r="AH197" s="162"/>
      <c r="AI197" s="162"/>
      <c r="AJ197" s="162"/>
      <c r="AK197" s="162"/>
      <c r="AL197" s="162"/>
      <c r="AM197" s="162"/>
      <c r="AN197" s="162"/>
      <c r="AO197" s="162"/>
      <c r="AP197" s="162"/>
      <c r="AQ197" s="162"/>
      <c r="AR197" s="162"/>
      <c r="AS197" s="535"/>
      <c r="AT197" s="535"/>
      <c r="AU197" s="536">
        <v>83</v>
      </c>
      <c r="AV197" s="536">
        <v>84</v>
      </c>
      <c r="AW197" s="535"/>
      <c r="AX197" s="535"/>
      <c r="AY197" s="535"/>
      <c r="AZ197" s="535"/>
      <c r="BA197" s="535"/>
      <c r="BB197" s="163"/>
      <c r="BC197" s="163"/>
      <c r="BD197" s="163"/>
      <c r="BE197" s="163"/>
      <c r="BF197" s="163"/>
      <c r="BG197" s="163"/>
      <c r="BH197" s="163"/>
    </row>
    <row r="198" spans="1:60" s="159" customFormat="1" ht="12.75" x14ac:dyDescent="0.2">
      <c r="A198" s="525"/>
      <c r="C198" s="160" t="str">
        <f t="shared" si="2"/>
        <v/>
      </c>
      <c r="D198" s="164"/>
      <c r="E198" s="164"/>
      <c r="F198" s="164"/>
      <c r="G198" s="164"/>
      <c r="H198" s="543"/>
      <c r="I198" s="543"/>
      <c r="J198" s="543"/>
      <c r="K198" s="164"/>
      <c r="L198" s="543"/>
      <c r="M198" s="543"/>
      <c r="N198" s="543"/>
      <c r="O198" s="543"/>
      <c r="P198" s="543"/>
      <c r="Q198" s="543"/>
      <c r="R198" s="164"/>
      <c r="S198" s="164"/>
      <c r="T198" s="164"/>
      <c r="U198" s="164"/>
      <c r="V198" s="164"/>
      <c r="W198" s="543"/>
      <c r="X198" s="543"/>
      <c r="Y198" s="543"/>
      <c r="Z198" s="543"/>
      <c r="AA198" s="162"/>
      <c r="AB198" s="162"/>
      <c r="AC198" s="162"/>
      <c r="AD198" s="162"/>
      <c r="AE198" s="162"/>
      <c r="AF198" s="162"/>
      <c r="AG198" s="162"/>
      <c r="AH198" s="162"/>
      <c r="AI198" s="162"/>
      <c r="AJ198" s="162"/>
      <c r="AK198" s="162"/>
      <c r="AL198" s="162"/>
      <c r="AM198" s="162"/>
      <c r="AN198" s="162"/>
      <c r="AO198" s="162"/>
      <c r="AP198" s="162"/>
      <c r="AQ198" s="162"/>
      <c r="AR198" s="162"/>
      <c r="AS198" s="535"/>
      <c r="AT198" s="535"/>
      <c r="AU198" s="536">
        <v>84</v>
      </c>
      <c r="AV198" s="536">
        <v>85</v>
      </c>
      <c r="AW198" s="535"/>
      <c r="AX198" s="535"/>
      <c r="AY198" s="535"/>
      <c r="AZ198" s="535"/>
      <c r="BA198" s="535"/>
      <c r="BB198" s="163"/>
      <c r="BC198" s="163"/>
      <c r="BD198" s="163"/>
      <c r="BE198" s="163"/>
      <c r="BF198" s="163"/>
      <c r="BG198" s="163"/>
      <c r="BH198" s="163"/>
    </row>
    <row r="199" spans="1:60" s="159" customFormat="1" ht="12.75" x14ac:dyDescent="0.2">
      <c r="A199" s="525"/>
      <c r="C199" s="160" t="str">
        <f t="shared" si="2"/>
        <v/>
      </c>
      <c r="D199" s="164"/>
      <c r="E199" s="164"/>
      <c r="F199" s="164"/>
      <c r="G199" s="164"/>
      <c r="H199" s="543"/>
      <c r="I199" s="543"/>
      <c r="J199" s="543"/>
      <c r="K199" s="164"/>
      <c r="L199" s="543"/>
      <c r="M199" s="543"/>
      <c r="N199" s="543"/>
      <c r="O199" s="543"/>
      <c r="P199" s="543"/>
      <c r="Q199" s="543"/>
      <c r="R199" s="164"/>
      <c r="S199" s="164"/>
      <c r="T199" s="164"/>
      <c r="U199" s="164"/>
      <c r="V199" s="164"/>
      <c r="W199" s="543"/>
      <c r="X199" s="543"/>
      <c r="Y199" s="543"/>
      <c r="Z199" s="543"/>
      <c r="AA199" s="162"/>
      <c r="AB199" s="162"/>
      <c r="AC199" s="162"/>
      <c r="AD199" s="162"/>
      <c r="AE199" s="162"/>
      <c r="AF199" s="162"/>
      <c r="AG199" s="162"/>
      <c r="AH199" s="162"/>
      <c r="AI199" s="162"/>
      <c r="AJ199" s="162"/>
      <c r="AK199" s="162"/>
      <c r="AL199" s="162"/>
      <c r="AM199" s="162"/>
      <c r="AN199" s="162"/>
      <c r="AO199" s="162"/>
      <c r="AP199" s="162"/>
      <c r="AQ199" s="162"/>
      <c r="AR199" s="162"/>
      <c r="AS199" s="535"/>
      <c r="AT199" s="535"/>
      <c r="AU199" s="536">
        <v>85</v>
      </c>
      <c r="AV199" s="536">
        <v>86</v>
      </c>
      <c r="AW199" s="535"/>
      <c r="AX199" s="535"/>
      <c r="AY199" s="535"/>
      <c r="AZ199" s="535"/>
      <c r="BA199" s="535"/>
      <c r="BB199" s="163"/>
      <c r="BC199" s="163"/>
      <c r="BD199" s="163"/>
      <c r="BE199" s="163"/>
      <c r="BF199" s="163"/>
      <c r="BG199" s="163"/>
      <c r="BH199" s="163"/>
    </row>
    <row r="200" spans="1:60" s="159" customFormat="1" ht="12.75" x14ac:dyDescent="0.2">
      <c r="A200" s="525"/>
      <c r="C200" s="160" t="str">
        <f t="shared" si="2"/>
        <v/>
      </c>
      <c r="D200" s="164"/>
      <c r="E200" s="164"/>
      <c r="F200" s="164"/>
      <c r="G200" s="164"/>
      <c r="H200" s="543"/>
      <c r="I200" s="543"/>
      <c r="J200" s="543"/>
      <c r="K200" s="164"/>
      <c r="L200" s="543"/>
      <c r="M200" s="543"/>
      <c r="N200" s="543"/>
      <c r="O200" s="543"/>
      <c r="P200" s="543"/>
      <c r="Q200" s="543"/>
      <c r="R200" s="164"/>
      <c r="S200" s="164"/>
      <c r="T200" s="164"/>
      <c r="U200" s="164"/>
      <c r="V200" s="164"/>
      <c r="W200" s="543"/>
      <c r="X200" s="543"/>
      <c r="Y200" s="543"/>
      <c r="Z200" s="543"/>
      <c r="AA200" s="162"/>
      <c r="AB200" s="162"/>
      <c r="AC200" s="162"/>
      <c r="AD200" s="162"/>
      <c r="AE200" s="162"/>
      <c r="AF200" s="162"/>
      <c r="AG200" s="162"/>
      <c r="AH200" s="162"/>
      <c r="AI200" s="162"/>
      <c r="AJ200" s="162"/>
      <c r="AK200" s="162"/>
      <c r="AL200" s="162"/>
      <c r="AM200" s="162"/>
      <c r="AN200" s="162"/>
      <c r="AO200" s="162"/>
      <c r="AP200" s="162"/>
      <c r="AQ200" s="162"/>
      <c r="AR200" s="162"/>
      <c r="AS200" s="535"/>
      <c r="AT200" s="535"/>
      <c r="AU200" s="536">
        <v>86</v>
      </c>
      <c r="AV200" s="536">
        <v>87</v>
      </c>
      <c r="AW200" s="535"/>
      <c r="AX200" s="535"/>
      <c r="AY200" s="535"/>
      <c r="AZ200" s="535"/>
      <c r="BA200" s="535"/>
      <c r="BB200" s="163"/>
      <c r="BC200" s="163"/>
      <c r="BD200" s="163"/>
      <c r="BE200" s="163"/>
      <c r="BF200" s="163"/>
      <c r="BG200" s="163"/>
      <c r="BH200" s="163"/>
    </row>
    <row r="201" spans="1:60" s="159" customFormat="1" ht="12.75" x14ac:dyDescent="0.2">
      <c r="A201" s="525"/>
      <c r="C201" s="160" t="str">
        <f t="shared" si="2"/>
        <v/>
      </c>
      <c r="D201" s="164"/>
      <c r="E201" s="164"/>
      <c r="F201" s="164"/>
      <c r="G201" s="164"/>
      <c r="H201" s="543"/>
      <c r="I201" s="543"/>
      <c r="J201" s="543"/>
      <c r="K201" s="164"/>
      <c r="L201" s="543"/>
      <c r="M201" s="543"/>
      <c r="N201" s="543"/>
      <c r="O201" s="543"/>
      <c r="P201" s="543"/>
      <c r="Q201" s="543"/>
      <c r="R201" s="164"/>
      <c r="S201" s="164"/>
      <c r="T201" s="164"/>
      <c r="U201" s="164"/>
      <c r="V201" s="164"/>
      <c r="W201" s="543"/>
      <c r="X201" s="543"/>
      <c r="Y201" s="543"/>
      <c r="Z201" s="543"/>
      <c r="AA201" s="162"/>
      <c r="AB201" s="162"/>
      <c r="AC201" s="162"/>
      <c r="AD201" s="162"/>
      <c r="AE201" s="162"/>
      <c r="AF201" s="162"/>
      <c r="AG201" s="162"/>
      <c r="AH201" s="162"/>
      <c r="AI201" s="162"/>
      <c r="AJ201" s="162"/>
      <c r="AK201" s="162"/>
      <c r="AL201" s="162"/>
      <c r="AM201" s="162"/>
      <c r="AN201" s="162"/>
      <c r="AO201" s="162"/>
      <c r="AP201" s="162"/>
      <c r="AQ201" s="162"/>
      <c r="AR201" s="162"/>
      <c r="AS201" s="535"/>
      <c r="AT201" s="535"/>
      <c r="AU201" s="536">
        <v>87</v>
      </c>
      <c r="AV201" s="536">
        <v>88</v>
      </c>
      <c r="AW201" s="535"/>
      <c r="AX201" s="535"/>
      <c r="AY201" s="535"/>
      <c r="AZ201" s="535"/>
      <c r="BA201" s="535"/>
      <c r="BB201" s="163"/>
      <c r="BC201" s="163"/>
      <c r="BD201" s="163"/>
      <c r="BE201" s="163"/>
      <c r="BF201" s="163"/>
      <c r="BG201" s="163"/>
      <c r="BH201" s="163"/>
    </row>
    <row r="202" spans="1:60" s="159" customFormat="1" ht="12.75" x14ac:dyDescent="0.2">
      <c r="A202" s="525"/>
      <c r="C202" s="160" t="str">
        <f t="shared" si="2"/>
        <v/>
      </c>
      <c r="D202" s="164"/>
      <c r="E202" s="164"/>
      <c r="F202" s="164"/>
      <c r="G202" s="164"/>
      <c r="H202" s="543"/>
      <c r="I202" s="543"/>
      <c r="J202" s="543"/>
      <c r="K202" s="164"/>
      <c r="L202" s="543"/>
      <c r="M202" s="543"/>
      <c r="N202" s="543"/>
      <c r="O202" s="543"/>
      <c r="P202" s="543"/>
      <c r="Q202" s="543"/>
      <c r="R202" s="164"/>
      <c r="S202" s="164"/>
      <c r="T202" s="164"/>
      <c r="U202" s="164"/>
      <c r="V202" s="164"/>
      <c r="W202" s="543"/>
      <c r="X202" s="543"/>
      <c r="Y202" s="543"/>
      <c r="Z202" s="543"/>
      <c r="AA202" s="162"/>
      <c r="AB202" s="162"/>
      <c r="AC202" s="162"/>
      <c r="AD202" s="162"/>
      <c r="AE202" s="162"/>
      <c r="AF202" s="162"/>
      <c r="AG202" s="162"/>
      <c r="AH202" s="162"/>
      <c r="AI202" s="162"/>
      <c r="AJ202" s="162"/>
      <c r="AK202" s="162"/>
      <c r="AL202" s="162"/>
      <c r="AM202" s="162"/>
      <c r="AN202" s="162"/>
      <c r="AO202" s="162"/>
      <c r="AP202" s="162"/>
      <c r="AQ202" s="162"/>
      <c r="AR202" s="162"/>
      <c r="AS202" s="535"/>
      <c r="AT202" s="535"/>
      <c r="AU202" s="536">
        <v>88</v>
      </c>
      <c r="AV202" s="536">
        <v>89</v>
      </c>
      <c r="AW202" s="535"/>
      <c r="AX202" s="535"/>
      <c r="AY202" s="535"/>
      <c r="AZ202" s="535"/>
      <c r="BA202" s="535"/>
      <c r="BB202" s="163"/>
      <c r="BC202" s="163"/>
      <c r="BD202" s="163"/>
      <c r="BE202" s="163"/>
      <c r="BF202" s="163"/>
      <c r="BG202" s="163"/>
      <c r="BH202" s="163"/>
    </row>
    <row r="203" spans="1:60" s="159" customFormat="1" ht="12.75" x14ac:dyDescent="0.2">
      <c r="A203" s="525"/>
      <c r="C203" s="160" t="str">
        <f t="shared" si="2"/>
        <v/>
      </c>
      <c r="D203" s="164"/>
      <c r="E203" s="164"/>
      <c r="F203" s="164"/>
      <c r="G203" s="164"/>
      <c r="H203" s="543"/>
      <c r="I203" s="543"/>
      <c r="J203" s="543"/>
      <c r="K203" s="164"/>
      <c r="L203" s="543"/>
      <c r="M203" s="543"/>
      <c r="N203" s="543"/>
      <c r="O203" s="543"/>
      <c r="P203" s="543"/>
      <c r="Q203" s="543"/>
      <c r="R203" s="164"/>
      <c r="S203" s="164"/>
      <c r="T203" s="164"/>
      <c r="U203" s="164"/>
      <c r="V203" s="164"/>
      <c r="W203" s="543"/>
      <c r="X203" s="543"/>
      <c r="Y203" s="543"/>
      <c r="Z203" s="543"/>
      <c r="AA203" s="162"/>
      <c r="AB203" s="162"/>
      <c r="AC203" s="162"/>
      <c r="AD203" s="162"/>
      <c r="AE203" s="162"/>
      <c r="AF203" s="162"/>
      <c r="AG203" s="162"/>
      <c r="AH203" s="162"/>
      <c r="AI203" s="162"/>
      <c r="AJ203" s="162"/>
      <c r="AK203" s="162"/>
      <c r="AL203" s="162"/>
      <c r="AM203" s="162"/>
      <c r="AN203" s="162"/>
      <c r="AO203" s="162"/>
      <c r="AP203" s="162"/>
      <c r="AQ203" s="162"/>
      <c r="AR203" s="162"/>
      <c r="AS203" s="535"/>
      <c r="AT203" s="535"/>
      <c r="AU203" s="536">
        <v>89</v>
      </c>
      <c r="AV203" s="536">
        <v>90</v>
      </c>
      <c r="AW203" s="535"/>
      <c r="AX203" s="535"/>
      <c r="AY203" s="535"/>
      <c r="AZ203" s="535"/>
      <c r="BA203" s="535"/>
      <c r="BB203" s="163"/>
      <c r="BC203" s="163"/>
      <c r="BD203" s="163"/>
      <c r="BE203" s="163"/>
      <c r="BF203" s="163"/>
      <c r="BG203" s="163"/>
      <c r="BH203" s="163"/>
    </row>
    <row r="204" spans="1:60" s="159" customFormat="1" ht="12.75" x14ac:dyDescent="0.2">
      <c r="A204" s="525"/>
      <c r="C204" s="160" t="str">
        <f t="shared" si="2"/>
        <v/>
      </c>
      <c r="D204" s="164"/>
      <c r="E204" s="164"/>
      <c r="F204" s="164"/>
      <c r="G204" s="164"/>
      <c r="H204" s="543"/>
      <c r="I204" s="543"/>
      <c r="J204" s="543"/>
      <c r="K204" s="164"/>
      <c r="L204" s="543"/>
      <c r="M204" s="543"/>
      <c r="N204" s="543"/>
      <c r="O204" s="543"/>
      <c r="P204" s="543"/>
      <c r="Q204" s="543"/>
      <c r="R204" s="164"/>
      <c r="S204" s="164"/>
      <c r="T204" s="164"/>
      <c r="U204" s="164"/>
      <c r="V204" s="164"/>
      <c r="W204" s="543"/>
      <c r="X204" s="543"/>
      <c r="Y204" s="543"/>
      <c r="Z204" s="543"/>
      <c r="AA204" s="162"/>
      <c r="AB204" s="162"/>
      <c r="AC204" s="162"/>
      <c r="AD204" s="162"/>
      <c r="AE204" s="162"/>
      <c r="AF204" s="162"/>
      <c r="AG204" s="162"/>
      <c r="AH204" s="162"/>
      <c r="AI204" s="162"/>
      <c r="AJ204" s="162"/>
      <c r="AK204" s="162"/>
      <c r="AL204" s="162"/>
      <c r="AM204" s="162"/>
      <c r="AN204" s="162"/>
      <c r="AO204" s="162"/>
      <c r="AP204" s="162"/>
      <c r="AQ204" s="162"/>
      <c r="AR204" s="162"/>
      <c r="AS204" s="535"/>
      <c r="AT204" s="535"/>
      <c r="AU204" s="536">
        <v>90</v>
      </c>
      <c r="AV204" s="536">
        <v>91</v>
      </c>
      <c r="AW204" s="535"/>
      <c r="AX204" s="535"/>
      <c r="AY204" s="535"/>
      <c r="AZ204" s="535"/>
      <c r="BA204" s="535"/>
      <c r="BB204" s="163"/>
      <c r="BC204" s="163"/>
      <c r="BD204" s="163"/>
      <c r="BE204" s="163"/>
      <c r="BF204" s="163"/>
      <c r="BG204" s="163"/>
      <c r="BH204" s="163"/>
    </row>
    <row r="205" spans="1:60" s="159" customFormat="1" ht="12.75" x14ac:dyDescent="0.2">
      <c r="A205" s="525"/>
      <c r="C205" s="160" t="str">
        <f t="shared" si="2"/>
        <v/>
      </c>
      <c r="D205" s="164"/>
      <c r="E205" s="164"/>
      <c r="F205" s="164"/>
      <c r="G205" s="164"/>
      <c r="H205" s="543"/>
      <c r="I205" s="543"/>
      <c r="J205" s="543"/>
      <c r="K205" s="164"/>
      <c r="L205" s="543"/>
      <c r="M205" s="543"/>
      <c r="N205" s="543"/>
      <c r="O205" s="543"/>
      <c r="P205" s="543"/>
      <c r="Q205" s="543"/>
      <c r="R205" s="164"/>
      <c r="S205" s="164"/>
      <c r="T205" s="164"/>
      <c r="U205" s="164"/>
      <c r="V205" s="164"/>
      <c r="W205" s="543"/>
      <c r="X205" s="543"/>
      <c r="Y205" s="543"/>
      <c r="Z205" s="543"/>
      <c r="AA205" s="162"/>
      <c r="AB205" s="162"/>
      <c r="AC205" s="162"/>
      <c r="AD205" s="162"/>
      <c r="AE205" s="162"/>
      <c r="AF205" s="162"/>
      <c r="AG205" s="162"/>
      <c r="AH205" s="162"/>
      <c r="AI205" s="162"/>
      <c r="AJ205" s="162"/>
      <c r="AK205" s="162"/>
      <c r="AL205" s="162"/>
      <c r="AM205" s="162"/>
      <c r="AN205" s="162"/>
      <c r="AO205" s="162"/>
      <c r="AP205" s="162"/>
      <c r="AQ205" s="162"/>
      <c r="AR205" s="162"/>
      <c r="AS205" s="535"/>
      <c r="AT205" s="535"/>
      <c r="AU205" s="536">
        <v>91</v>
      </c>
      <c r="AV205" s="536">
        <v>92</v>
      </c>
      <c r="AW205" s="535"/>
      <c r="AX205" s="535"/>
      <c r="AY205" s="535"/>
      <c r="AZ205" s="535"/>
      <c r="BA205" s="535"/>
      <c r="BB205" s="163"/>
      <c r="BC205" s="163"/>
      <c r="BD205" s="163"/>
      <c r="BE205" s="163"/>
      <c r="BF205" s="163"/>
      <c r="BG205" s="163"/>
      <c r="BH205" s="163"/>
    </row>
    <row r="206" spans="1:60" s="159" customFormat="1" ht="12.75" x14ac:dyDescent="0.2">
      <c r="A206" s="525"/>
      <c r="C206" s="160" t="str">
        <f t="shared" si="2"/>
        <v/>
      </c>
      <c r="D206" s="164"/>
      <c r="E206" s="164"/>
      <c r="F206" s="164"/>
      <c r="G206" s="164"/>
      <c r="H206" s="543"/>
      <c r="I206" s="543"/>
      <c r="J206" s="543"/>
      <c r="K206" s="164"/>
      <c r="L206" s="543"/>
      <c r="M206" s="543"/>
      <c r="N206" s="543"/>
      <c r="O206" s="543"/>
      <c r="P206" s="543"/>
      <c r="Q206" s="543"/>
      <c r="R206" s="164"/>
      <c r="S206" s="164"/>
      <c r="T206" s="164"/>
      <c r="U206" s="164"/>
      <c r="V206" s="164"/>
      <c r="W206" s="543"/>
      <c r="X206" s="543"/>
      <c r="Y206" s="543"/>
      <c r="Z206" s="543"/>
      <c r="AA206" s="162"/>
      <c r="AB206" s="162"/>
      <c r="AC206" s="162"/>
      <c r="AD206" s="162"/>
      <c r="AE206" s="162"/>
      <c r="AF206" s="162"/>
      <c r="AG206" s="162"/>
      <c r="AH206" s="162"/>
      <c r="AI206" s="162"/>
      <c r="AJ206" s="162"/>
      <c r="AK206" s="162"/>
      <c r="AL206" s="162"/>
      <c r="AM206" s="162"/>
      <c r="AN206" s="162"/>
      <c r="AO206" s="162"/>
      <c r="AP206" s="162"/>
      <c r="AQ206" s="162"/>
      <c r="AR206" s="162"/>
      <c r="AS206" s="535"/>
      <c r="AT206" s="535"/>
      <c r="AU206" s="536">
        <v>92</v>
      </c>
      <c r="AV206" s="536">
        <v>93</v>
      </c>
      <c r="AW206" s="535"/>
      <c r="AX206" s="535"/>
      <c r="AY206" s="535"/>
      <c r="AZ206" s="535"/>
      <c r="BA206" s="535"/>
      <c r="BB206" s="163"/>
      <c r="BC206" s="163"/>
      <c r="BD206" s="163"/>
      <c r="BE206" s="163"/>
      <c r="BF206" s="163"/>
      <c r="BG206" s="163"/>
      <c r="BH206" s="163"/>
    </row>
    <row r="207" spans="1:60" s="159" customFormat="1" ht="12.75" x14ac:dyDescent="0.2">
      <c r="A207" s="525"/>
      <c r="C207" s="160" t="str">
        <f t="shared" si="2"/>
        <v/>
      </c>
      <c r="D207" s="164"/>
      <c r="E207" s="164"/>
      <c r="F207" s="164"/>
      <c r="G207" s="164"/>
      <c r="H207" s="543"/>
      <c r="I207" s="543"/>
      <c r="J207" s="543"/>
      <c r="K207" s="164"/>
      <c r="L207" s="543"/>
      <c r="M207" s="543"/>
      <c r="N207" s="543"/>
      <c r="O207" s="543"/>
      <c r="P207" s="543"/>
      <c r="Q207" s="543"/>
      <c r="R207" s="164"/>
      <c r="S207" s="164"/>
      <c r="T207" s="164"/>
      <c r="U207" s="164"/>
      <c r="V207" s="164"/>
      <c r="W207" s="543"/>
      <c r="X207" s="543"/>
      <c r="Y207" s="543"/>
      <c r="Z207" s="543"/>
      <c r="AA207" s="162"/>
      <c r="AB207" s="162"/>
      <c r="AC207" s="162"/>
      <c r="AD207" s="162"/>
      <c r="AE207" s="162"/>
      <c r="AF207" s="162"/>
      <c r="AG207" s="162"/>
      <c r="AH207" s="162"/>
      <c r="AI207" s="162"/>
      <c r="AJ207" s="162"/>
      <c r="AK207" s="162"/>
      <c r="AL207" s="162"/>
      <c r="AM207" s="162"/>
      <c r="AN207" s="162"/>
      <c r="AO207" s="162"/>
      <c r="AP207" s="162"/>
      <c r="AQ207" s="162"/>
      <c r="AR207" s="162"/>
      <c r="AS207" s="535"/>
      <c r="AT207" s="535"/>
      <c r="AU207" s="536">
        <v>93</v>
      </c>
      <c r="AV207" s="536">
        <v>94</v>
      </c>
      <c r="AW207" s="535"/>
      <c r="AX207" s="535"/>
      <c r="AY207" s="535"/>
      <c r="AZ207" s="535"/>
      <c r="BA207" s="535"/>
      <c r="BB207" s="163"/>
      <c r="BC207" s="163"/>
      <c r="BD207" s="163"/>
      <c r="BE207" s="163"/>
      <c r="BF207" s="163"/>
      <c r="BG207" s="163"/>
      <c r="BH207" s="163"/>
    </row>
    <row r="208" spans="1:60" s="159" customFormat="1" ht="12.75" x14ac:dyDescent="0.2">
      <c r="A208" s="525"/>
      <c r="C208" s="160" t="str">
        <f t="shared" si="2"/>
        <v/>
      </c>
      <c r="D208" s="164"/>
      <c r="E208" s="164"/>
      <c r="F208" s="164"/>
      <c r="G208" s="164"/>
      <c r="H208" s="543"/>
      <c r="I208" s="543"/>
      <c r="J208" s="543"/>
      <c r="K208" s="164"/>
      <c r="L208" s="543"/>
      <c r="M208" s="543"/>
      <c r="N208" s="543"/>
      <c r="O208" s="543"/>
      <c r="P208" s="543"/>
      <c r="Q208" s="543"/>
      <c r="R208" s="164"/>
      <c r="S208" s="164"/>
      <c r="T208" s="164"/>
      <c r="U208" s="164"/>
      <c r="V208" s="164"/>
      <c r="W208" s="543"/>
      <c r="X208" s="543"/>
      <c r="Y208" s="543"/>
      <c r="Z208" s="543"/>
      <c r="AA208" s="162"/>
      <c r="AB208" s="162"/>
      <c r="AC208" s="162"/>
      <c r="AD208" s="162"/>
      <c r="AE208" s="162"/>
      <c r="AF208" s="162"/>
      <c r="AG208" s="162"/>
      <c r="AH208" s="162"/>
      <c r="AI208" s="162"/>
      <c r="AJ208" s="162"/>
      <c r="AK208" s="162"/>
      <c r="AL208" s="162"/>
      <c r="AM208" s="162"/>
      <c r="AN208" s="162"/>
      <c r="AO208" s="162"/>
      <c r="AP208" s="162"/>
      <c r="AQ208" s="162"/>
      <c r="AR208" s="162"/>
      <c r="AS208" s="535"/>
      <c r="AT208" s="535"/>
      <c r="AU208" s="536">
        <v>94</v>
      </c>
      <c r="AV208" s="536">
        <v>95</v>
      </c>
      <c r="AW208" s="535"/>
      <c r="AX208" s="535"/>
      <c r="AY208" s="535"/>
      <c r="AZ208" s="535"/>
      <c r="BA208" s="535"/>
      <c r="BB208" s="163"/>
      <c r="BC208" s="163"/>
      <c r="BD208" s="163"/>
      <c r="BE208" s="163"/>
      <c r="BF208" s="163"/>
      <c r="BG208" s="163"/>
      <c r="BH208" s="163"/>
    </row>
    <row r="209" spans="1:60" s="159" customFormat="1" ht="12.75" x14ac:dyDescent="0.2">
      <c r="A209" s="525"/>
      <c r="C209" s="160" t="str">
        <f t="shared" si="2"/>
        <v/>
      </c>
      <c r="D209" s="164"/>
      <c r="E209" s="164"/>
      <c r="F209" s="164"/>
      <c r="G209" s="164"/>
      <c r="H209" s="543"/>
      <c r="I209" s="543"/>
      <c r="J209" s="543"/>
      <c r="K209" s="164"/>
      <c r="L209" s="543"/>
      <c r="M209" s="543"/>
      <c r="N209" s="543"/>
      <c r="O209" s="543"/>
      <c r="P209" s="543"/>
      <c r="Q209" s="543"/>
      <c r="R209" s="164"/>
      <c r="S209" s="164"/>
      <c r="T209" s="164"/>
      <c r="U209" s="164"/>
      <c r="V209" s="164"/>
      <c r="W209" s="543"/>
      <c r="X209" s="543"/>
      <c r="Y209" s="543"/>
      <c r="Z209" s="543"/>
      <c r="AA209" s="162"/>
      <c r="AB209" s="162"/>
      <c r="AC209" s="162"/>
      <c r="AD209" s="162"/>
      <c r="AE209" s="162"/>
      <c r="AF209" s="162"/>
      <c r="AG209" s="162"/>
      <c r="AH209" s="162"/>
      <c r="AI209" s="162"/>
      <c r="AJ209" s="162"/>
      <c r="AK209" s="162"/>
      <c r="AL209" s="162"/>
      <c r="AM209" s="162"/>
      <c r="AN209" s="162"/>
      <c r="AO209" s="162"/>
      <c r="AP209" s="162"/>
      <c r="AQ209" s="162"/>
      <c r="AR209" s="162"/>
      <c r="AS209" s="535"/>
      <c r="AT209" s="535"/>
      <c r="AU209" s="536">
        <v>95</v>
      </c>
      <c r="AV209" s="536">
        <v>96</v>
      </c>
      <c r="AW209" s="535"/>
      <c r="AX209" s="535"/>
      <c r="AY209" s="535"/>
      <c r="AZ209" s="535"/>
      <c r="BA209" s="535"/>
      <c r="BB209" s="163"/>
      <c r="BC209" s="163"/>
      <c r="BD209" s="163"/>
      <c r="BE209" s="163"/>
      <c r="BF209" s="163"/>
      <c r="BG209" s="163"/>
      <c r="BH209" s="163"/>
    </row>
    <row r="210" spans="1:60" s="159" customFormat="1" ht="12.75" x14ac:dyDescent="0.2">
      <c r="A210" s="525"/>
      <c r="C210" s="160" t="str">
        <f t="shared" si="2"/>
        <v/>
      </c>
      <c r="D210" s="164"/>
      <c r="E210" s="164"/>
      <c r="F210" s="164"/>
      <c r="G210" s="164"/>
      <c r="H210" s="543"/>
      <c r="I210" s="543"/>
      <c r="J210" s="543"/>
      <c r="K210" s="164"/>
      <c r="L210" s="543"/>
      <c r="M210" s="543"/>
      <c r="N210" s="543"/>
      <c r="O210" s="543"/>
      <c r="P210" s="543"/>
      <c r="Q210" s="543"/>
      <c r="R210" s="164"/>
      <c r="S210" s="164"/>
      <c r="T210" s="164"/>
      <c r="U210" s="164"/>
      <c r="V210" s="164"/>
      <c r="W210" s="543"/>
      <c r="X210" s="543"/>
      <c r="Y210" s="543"/>
      <c r="Z210" s="543"/>
      <c r="AA210" s="162"/>
      <c r="AB210" s="162"/>
      <c r="AC210" s="162"/>
      <c r="AD210" s="162"/>
      <c r="AE210" s="162"/>
      <c r="AF210" s="162"/>
      <c r="AG210" s="162"/>
      <c r="AH210" s="162"/>
      <c r="AI210" s="162"/>
      <c r="AJ210" s="162"/>
      <c r="AK210" s="162"/>
      <c r="AL210" s="162"/>
      <c r="AM210" s="162"/>
      <c r="AN210" s="162"/>
      <c r="AO210" s="162"/>
      <c r="AP210" s="162"/>
      <c r="AQ210" s="162"/>
      <c r="AR210" s="162"/>
      <c r="AS210" s="535"/>
      <c r="AT210" s="535"/>
      <c r="AU210" s="536">
        <v>96</v>
      </c>
      <c r="AV210" s="536">
        <v>97</v>
      </c>
      <c r="AW210" s="535"/>
      <c r="AX210" s="535"/>
      <c r="AY210" s="535"/>
      <c r="AZ210" s="535"/>
      <c r="BA210" s="535"/>
      <c r="BB210" s="163"/>
      <c r="BC210" s="163"/>
      <c r="BD210" s="163"/>
      <c r="BE210" s="163"/>
      <c r="BF210" s="163"/>
      <c r="BG210" s="163"/>
      <c r="BH210" s="163"/>
    </row>
    <row r="211" spans="1:60" s="159" customFormat="1" ht="12.75" x14ac:dyDescent="0.2">
      <c r="A211" s="525"/>
      <c r="C211" s="160" t="str">
        <f t="shared" si="2"/>
        <v/>
      </c>
      <c r="D211" s="164"/>
      <c r="E211" s="164"/>
      <c r="F211" s="164"/>
      <c r="G211" s="164"/>
      <c r="H211" s="543"/>
      <c r="I211" s="543"/>
      <c r="J211" s="543"/>
      <c r="K211" s="164"/>
      <c r="L211" s="543"/>
      <c r="M211" s="543"/>
      <c r="N211" s="543"/>
      <c r="O211" s="543"/>
      <c r="P211" s="543"/>
      <c r="Q211" s="543"/>
      <c r="R211" s="164"/>
      <c r="S211" s="164"/>
      <c r="T211" s="164"/>
      <c r="U211" s="164"/>
      <c r="V211" s="164"/>
      <c r="W211" s="543"/>
      <c r="X211" s="543"/>
      <c r="Y211" s="543"/>
      <c r="Z211" s="543"/>
      <c r="AA211" s="162"/>
      <c r="AB211" s="162"/>
      <c r="AC211" s="162"/>
      <c r="AD211" s="162"/>
      <c r="AE211" s="162"/>
      <c r="AF211" s="162"/>
      <c r="AG211" s="162"/>
      <c r="AH211" s="162"/>
      <c r="AI211" s="162"/>
      <c r="AJ211" s="162"/>
      <c r="AK211" s="162"/>
      <c r="AL211" s="162"/>
      <c r="AM211" s="162"/>
      <c r="AN211" s="162"/>
      <c r="AO211" s="162"/>
      <c r="AP211" s="162"/>
      <c r="AQ211" s="162"/>
      <c r="AR211" s="162"/>
      <c r="AS211" s="535"/>
      <c r="AT211" s="535"/>
      <c r="AU211" s="536">
        <v>97</v>
      </c>
      <c r="AV211" s="536">
        <v>98</v>
      </c>
      <c r="AW211" s="535"/>
      <c r="AX211" s="535"/>
      <c r="AY211" s="535"/>
      <c r="AZ211" s="535"/>
      <c r="BA211" s="535"/>
      <c r="BB211" s="163"/>
      <c r="BC211" s="163"/>
      <c r="BD211" s="163"/>
      <c r="BE211" s="163"/>
      <c r="BF211" s="163"/>
      <c r="BG211" s="163"/>
      <c r="BH211" s="163"/>
    </row>
    <row r="212" spans="1:60" s="159" customFormat="1" ht="12.75" x14ac:dyDescent="0.2">
      <c r="A212" s="525"/>
      <c r="C212" s="160" t="str">
        <f t="shared" ref="C212:C243" si="3">IF($G$100&gt;=AV211,AV211,"")</f>
        <v/>
      </c>
      <c r="D212" s="164"/>
      <c r="E212" s="164"/>
      <c r="F212" s="164"/>
      <c r="G212" s="164"/>
      <c r="H212" s="543"/>
      <c r="I212" s="543"/>
      <c r="J212" s="543"/>
      <c r="K212" s="164"/>
      <c r="L212" s="543"/>
      <c r="M212" s="543"/>
      <c r="N212" s="543"/>
      <c r="O212" s="543"/>
      <c r="P212" s="543"/>
      <c r="Q212" s="543"/>
      <c r="R212" s="164"/>
      <c r="S212" s="164"/>
      <c r="T212" s="164"/>
      <c r="U212" s="164"/>
      <c r="V212" s="164"/>
      <c r="W212" s="543"/>
      <c r="X212" s="543"/>
      <c r="Y212" s="543"/>
      <c r="Z212" s="543"/>
      <c r="AA212" s="162"/>
      <c r="AB212" s="162"/>
      <c r="AC212" s="162"/>
      <c r="AD212" s="162"/>
      <c r="AE212" s="162"/>
      <c r="AF212" s="162"/>
      <c r="AG212" s="162"/>
      <c r="AH212" s="162"/>
      <c r="AI212" s="162"/>
      <c r="AJ212" s="162"/>
      <c r="AK212" s="162"/>
      <c r="AL212" s="162"/>
      <c r="AM212" s="162"/>
      <c r="AN212" s="162"/>
      <c r="AO212" s="162"/>
      <c r="AP212" s="162"/>
      <c r="AQ212" s="162"/>
      <c r="AR212" s="162"/>
      <c r="AS212" s="535"/>
      <c r="AT212" s="535"/>
      <c r="AU212" s="536">
        <v>98</v>
      </c>
      <c r="AV212" s="536">
        <v>99</v>
      </c>
      <c r="AW212" s="535"/>
      <c r="AX212" s="535"/>
      <c r="AY212" s="535"/>
      <c r="AZ212" s="535"/>
      <c r="BA212" s="535"/>
      <c r="BB212" s="163"/>
      <c r="BC212" s="163"/>
      <c r="BD212" s="163"/>
      <c r="BE212" s="163"/>
      <c r="BF212" s="163"/>
      <c r="BG212" s="163"/>
      <c r="BH212" s="163"/>
    </row>
    <row r="213" spans="1:60" s="159" customFormat="1" ht="12.75" x14ac:dyDescent="0.2">
      <c r="A213" s="525"/>
      <c r="C213" s="160" t="str">
        <f t="shared" si="3"/>
        <v/>
      </c>
      <c r="D213" s="164"/>
      <c r="E213" s="164"/>
      <c r="F213" s="164"/>
      <c r="G213" s="164"/>
      <c r="H213" s="543"/>
      <c r="I213" s="543"/>
      <c r="J213" s="543"/>
      <c r="K213" s="164"/>
      <c r="L213" s="543"/>
      <c r="M213" s="543"/>
      <c r="N213" s="543"/>
      <c r="O213" s="543"/>
      <c r="P213" s="543"/>
      <c r="Q213" s="543"/>
      <c r="R213" s="164"/>
      <c r="S213" s="164"/>
      <c r="T213" s="164"/>
      <c r="U213" s="164"/>
      <c r="V213" s="164"/>
      <c r="W213" s="543"/>
      <c r="X213" s="543"/>
      <c r="Y213" s="543"/>
      <c r="Z213" s="543"/>
      <c r="AA213" s="162"/>
      <c r="AB213" s="162"/>
      <c r="AC213" s="162"/>
      <c r="AD213" s="162"/>
      <c r="AE213" s="162"/>
      <c r="AF213" s="162"/>
      <c r="AG213" s="162"/>
      <c r="AH213" s="162"/>
      <c r="AI213" s="162"/>
      <c r="AJ213" s="162"/>
      <c r="AK213" s="162"/>
      <c r="AL213" s="162"/>
      <c r="AM213" s="162"/>
      <c r="AN213" s="162"/>
      <c r="AO213" s="162"/>
      <c r="AP213" s="162"/>
      <c r="AQ213" s="162"/>
      <c r="AR213" s="162"/>
      <c r="AS213" s="535"/>
      <c r="AT213" s="535"/>
      <c r="AU213" s="536">
        <v>99</v>
      </c>
      <c r="AV213" s="536">
        <v>100</v>
      </c>
      <c r="AW213" s="535"/>
      <c r="AX213" s="535"/>
      <c r="AY213" s="535"/>
      <c r="AZ213" s="535"/>
      <c r="BA213" s="535"/>
      <c r="BB213" s="163"/>
      <c r="BC213" s="163"/>
      <c r="BD213" s="163"/>
      <c r="BE213" s="163"/>
      <c r="BF213" s="163"/>
      <c r="BG213" s="163"/>
      <c r="BH213" s="163"/>
    </row>
    <row r="214" spans="1:60" s="159" customFormat="1" ht="12.75" x14ac:dyDescent="0.2">
      <c r="A214" s="525"/>
      <c r="C214" s="160" t="str">
        <f t="shared" si="3"/>
        <v/>
      </c>
      <c r="D214" s="164"/>
      <c r="E214" s="164"/>
      <c r="F214" s="164"/>
      <c r="G214" s="164"/>
      <c r="H214" s="543"/>
      <c r="I214" s="543"/>
      <c r="J214" s="543"/>
      <c r="K214" s="164"/>
      <c r="L214" s="543"/>
      <c r="M214" s="543"/>
      <c r="N214" s="543"/>
      <c r="O214" s="543"/>
      <c r="P214" s="543"/>
      <c r="Q214" s="543"/>
      <c r="R214" s="164"/>
      <c r="S214" s="164"/>
      <c r="T214" s="164"/>
      <c r="U214" s="164"/>
      <c r="V214" s="164"/>
      <c r="W214" s="543"/>
      <c r="X214" s="543"/>
      <c r="Y214" s="543"/>
      <c r="Z214" s="543"/>
      <c r="AA214" s="162"/>
      <c r="AB214" s="162"/>
      <c r="AC214" s="162"/>
      <c r="AD214" s="162"/>
      <c r="AE214" s="162"/>
      <c r="AF214" s="162"/>
      <c r="AG214" s="162"/>
      <c r="AH214" s="162"/>
      <c r="AI214" s="162"/>
      <c r="AJ214" s="162"/>
      <c r="AK214" s="162"/>
      <c r="AL214" s="162"/>
      <c r="AM214" s="162"/>
      <c r="AN214" s="162"/>
      <c r="AO214" s="162"/>
      <c r="AP214" s="162"/>
      <c r="AQ214" s="162"/>
      <c r="AR214" s="162"/>
      <c r="AS214" s="535"/>
      <c r="AT214" s="535"/>
      <c r="AU214" s="536">
        <v>100</v>
      </c>
      <c r="AV214" s="536">
        <v>101</v>
      </c>
      <c r="AW214" s="535"/>
      <c r="AX214" s="535"/>
      <c r="AY214" s="535"/>
      <c r="AZ214" s="535"/>
      <c r="BA214" s="535"/>
      <c r="BB214" s="163"/>
      <c r="BC214" s="163"/>
      <c r="BD214" s="163"/>
      <c r="BE214" s="163"/>
      <c r="BF214" s="163"/>
      <c r="BG214" s="163"/>
      <c r="BH214" s="163"/>
    </row>
    <row r="215" spans="1:60" s="159" customFormat="1" ht="12.75" x14ac:dyDescent="0.2">
      <c r="A215" s="525"/>
      <c r="C215" s="160" t="str">
        <f t="shared" si="3"/>
        <v/>
      </c>
      <c r="D215" s="164"/>
      <c r="E215" s="164"/>
      <c r="F215" s="164"/>
      <c r="G215" s="164"/>
      <c r="H215" s="543"/>
      <c r="I215" s="543"/>
      <c r="J215" s="543"/>
      <c r="K215" s="164"/>
      <c r="L215" s="543"/>
      <c r="M215" s="543"/>
      <c r="N215" s="543"/>
      <c r="O215" s="543"/>
      <c r="P215" s="543"/>
      <c r="Q215" s="543"/>
      <c r="R215" s="164"/>
      <c r="S215" s="164"/>
      <c r="T215" s="164"/>
      <c r="U215" s="164"/>
      <c r="V215" s="164"/>
      <c r="W215" s="543"/>
      <c r="X215" s="543"/>
      <c r="Y215" s="543"/>
      <c r="Z215" s="543"/>
      <c r="AA215" s="162"/>
      <c r="AB215" s="162"/>
      <c r="AC215" s="162"/>
      <c r="AD215" s="162"/>
      <c r="AE215" s="162"/>
      <c r="AF215" s="162"/>
      <c r="AG215" s="162"/>
      <c r="AH215" s="162"/>
      <c r="AI215" s="162"/>
      <c r="AJ215" s="162"/>
      <c r="AK215" s="162"/>
      <c r="AL215" s="162"/>
      <c r="AM215" s="162"/>
      <c r="AN215" s="162"/>
      <c r="AO215" s="162"/>
      <c r="AP215" s="162"/>
      <c r="AQ215" s="162"/>
      <c r="AR215" s="162"/>
      <c r="AS215" s="535"/>
      <c r="AT215" s="535"/>
      <c r="AU215" s="536">
        <v>101</v>
      </c>
      <c r="AV215" s="536">
        <v>102</v>
      </c>
      <c r="AW215" s="535"/>
      <c r="AX215" s="535"/>
      <c r="AY215" s="535"/>
      <c r="AZ215" s="535"/>
      <c r="BA215" s="535"/>
      <c r="BB215" s="163"/>
      <c r="BC215" s="163"/>
      <c r="BD215" s="163"/>
      <c r="BE215" s="163"/>
      <c r="BF215" s="163"/>
      <c r="BG215" s="163"/>
      <c r="BH215" s="163"/>
    </row>
    <row r="216" spans="1:60" s="159" customFormat="1" ht="12.75" x14ac:dyDescent="0.2">
      <c r="A216" s="525"/>
      <c r="C216" s="160" t="str">
        <f t="shared" si="3"/>
        <v/>
      </c>
      <c r="D216" s="164"/>
      <c r="E216" s="164"/>
      <c r="F216" s="164"/>
      <c r="G216" s="164"/>
      <c r="H216" s="543"/>
      <c r="I216" s="543"/>
      <c r="J216" s="543"/>
      <c r="K216" s="164"/>
      <c r="L216" s="543"/>
      <c r="M216" s="543"/>
      <c r="N216" s="543"/>
      <c r="O216" s="543"/>
      <c r="P216" s="543"/>
      <c r="Q216" s="543"/>
      <c r="R216" s="164"/>
      <c r="S216" s="164"/>
      <c r="T216" s="164"/>
      <c r="U216" s="164"/>
      <c r="V216" s="164"/>
      <c r="W216" s="543"/>
      <c r="X216" s="543"/>
      <c r="Y216" s="543"/>
      <c r="Z216" s="543"/>
      <c r="AA216" s="162"/>
      <c r="AB216" s="162"/>
      <c r="AC216" s="162"/>
      <c r="AD216" s="162"/>
      <c r="AE216" s="162"/>
      <c r="AF216" s="162"/>
      <c r="AG216" s="162"/>
      <c r="AH216" s="162"/>
      <c r="AI216" s="162"/>
      <c r="AJ216" s="162"/>
      <c r="AK216" s="162"/>
      <c r="AL216" s="162"/>
      <c r="AM216" s="162"/>
      <c r="AN216" s="162"/>
      <c r="AO216" s="162"/>
      <c r="AP216" s="162"/>
      <c r="AQ216" s="162"/>
      <c r="AR216" s="162"/>
      <c r="AS216" s="535"/>
      <c r="AT216" s="535"/>
      <c r="AU216" s="536">
        <v>102</v>
      </c>
      <c r="AV216" s="536">
        <v>103</v>
      </c>
      <c r="AW216" s="535"/>
      <c r="AX216" s="535"/>
      <c r="AY216" s="535"/>
      <c r="AZ216" s="535"/>
      <c r="BA216" s="535"/>
      <c r="BB216" s="163"/>
      <c r="BC216" s="163"/>
      <c r="BD216" s="163"/>
      <c r="BE216" s="163"/>
      <c r="BF216" s="163"/>
      <c r="BG216" s="163"/>
      <c r="BH216" s="163"/>
    </row>
    <row r="217" spans="1:60" s="159" customFormat="1" ht="12.75" x14ac:dyDescent="0.2">
      <c r="A217" s="525"/>
      <c r="C217" s="160" t="str">
        <f t="shared" si="3"/>
        <v/>
      </c>
      <c r="D217" s="164"/>
      <c r="E217" s="164"/>
      <c r="F217" s="164"/>
      <c r="G217" s="164"/>
      <c r="H217" s="543"/>
      <c r="I217" s="543"/>
      <c r="J217" s="543"/>
      <c r="K217" s="164"/>
      <c r="L217" s="543"/>
      <c r="M217" s="543"/>
      <c r="N217" s="543"/>
      <c r="O217" s="543"/>
      <c r="P217" s="543"/>
      <c r="Q217" s="543"/>
      <c r="R217" s="164"/>
      <c r="S217" s="164"/>
      <c r="T217" s="164"/>
      <c r="U217" s="164"/>
      <c r="V217" s="164"/>
      <c r="W217" s="543"/>
      <c r="X217" s="543"/>
      <c r="Y217" s="543"/>
      <c r="Z217" s="543"/>
      <c r="AA217" s="162"/>
      <c r="AB217" s="162"/>
      <c r="AC217" s="162"/>
      <c r="AD217" s="162"/>
      <c r="AE217" s="162"/>
      <c r="AF217" s="162"/>
      <c r="AG217" s="162"/>
      <c r="AH217" s="162"/>
      <c r="AI217" s="162"/>
      <c r="AJ217" s="162"/>
      <c r="AK217" s="162"/>
      <c r="AL217" s="162"/>
      <c r="AM217" s="162"/>
      <c r="AN217" s="162"/>
      <c r="AO217" s="162"/>
      <c r="AP217" s="162"/>
      <c r="AQ217" s="162"/>
      <c r="AR217" s="162"/>
      <c r="AS217" s="535"/>
      <c r="AT217" s="535"/>
      <c r="AU217" s="536">
        <v>103</v>
      </c>
      <c r="AV217" s="536">
        <v>104</v>
      </c>
      <c r="AW217" s="535"/>
      <c r="AX217" s="535"/>
      <c r="AY217" s="535"/>
      <c r="AZ217" s="535"/>
      <c r="BA217" s="535"/>
      <c r="BB217" s="163"/>
      <c r="BC217" s="163"/>
      <c r="BD217" s="163"/>
      <c r="BE217" s="163"/>
      <c r="BF217" s="163"/>
      <c r="BG217" s="163"/>
      <c r="BH217" s="163"/>
    </row>
    <row r="218" spans="1:60" s="159" customFormat="1" ht="12.75" x14ac:dyDescent="0.2">
      <c r="A218" s="525"/>
      <c r="C218" s="160" t="str">
        <f t="shared" si="3"/>
        <v/>
      </c>
      <c r="D218" s="164"/>
      <c r="E218" s="164"/>
      <c r="F218" s="164"/>
      <c r="G218" s="164"/>
      <c r="H218" s="543"/>
      <c r="I218" s="543"/>
      <c r="J218" s="543"/>
      <c r="K218" s="164"/>
      <c r="L218" s="543"/>
      <c r="M218" s="543"/>
      <c r="N218" s="543"/>
      <c r="O218" s="543"/>
      <c r="P218" s="543"/>
      <c r="Q218" s="543"/>
      <c r="R218" s="164"/>
      <c r="S218" s="164"/>
      <c r="T218" s="164"/>
      <c r="U218" s="164"/>
      <c r="V218" s="164"/>
      <c r="W218" s="543"/>
      <c r="X218" s="543"/>
      <c r="Y218" s="543"/>
      <c r="Z218" s="543"/>
      <c r="AA218" s="162"/>
      <c r="AB218" s="162"/>
      <c r="AC218" s="162"/>
      <c r="AD218" s="162"/>
      <c r="AE218" s="162"/>
      <c r="AF218" s="162"/>
      <c r="AG218" s="162"/>
      <c r="AH218" s="162"/>
      <c r="AI218" s="162"/>
      <c r="AJ218" s="162"/>
      <c r="AK218" s="162"/>
      <c r="AL218" s="162"/>
      <c r="AM218" s="162"/>
      <c r="AN218" s="162"/>
      <c r="AO218" s="162"/>
      <c r="AP218" s="162"/>
      <c r="AQ218" s="162"/>
      <c r="AR218" s="162"/>
      <c r="AS218" s="535"/>
      <c r="AT218" s="535"/>
      <c r="AU218" s="536">
        <v>104</v>
      </c>
      <c r="AV218" s="536">
        <v>105</v>
      </c>
      <c r="AW218" s="535"/>
      <c r="AX218" s="535"/>
      <c r="AY218" s="535"/>
      <c r="AZ218" s="535"/>
      <c r="BA218" s="535"/>
      <c r="BB218" s="163"/>
      <c r="BC218" s="163"/>
      <c r="BD218" s="163"/>
      <c r="BE218" s="163"/>
      <c r="BF218" s="163"/>
      <c r="BG218" s="163"/>
      <c r="BH218" s="163"/>
    </row>
    <row r="219" spans="1:60" s="159" customFormat="1" ht="12.75" x14ac:dyDescent="0.2">
      <c r="A219" s="525"/>
      <c r="C219" s="160" t="str">
        <f t="shared" si="3"/>
        <v/>
      </c>
      <c r="D219" s="164"/>
      <c r="E219" s="164"/>
      <c r="F219" s="164"/>
      <c r="G219" s="164"/>
      <c r="H219" s="543"/>
      <c r="I219" s="543"/>
      <c r="J219" s="543"/>
      <c r="K219" s="164"/>
      <c r="L219" s="543"/>
      <c r="M219" s="543"/>
      <c r="N219" s="543"/>
      <c r="O219" s="543"/>
      <c r="P219" s="543"/>
      <c r="Q219" s="543"/>
      <c r="R219" s="164"/>
      <c r="S219" s="164"/>
      <c r="T219" s="164"/>
      <c r="U219" s="164"/>
      <c r="V219" s="164"/>
      <c r="W219" s="543"/>
      <c r="X219" s="543"/>
      <c r="Y219" s="543"/>
      <c r="Z219" s="543"/>
      <c r="AA219" s="162"/>
      <c r="AB219" s="162"/>
      <c r="AC219" s="162"/>
      <c r="AD219" s="162"/>
      <c r="AE219" s="162"/>
      <c r="AF219" s="162"/>
      <c r="AG219" s="162"/>
      <c r="AH219" s="162"/>
      <c r="AI219" s="162"/>
      <c r="AJ219" s="162"/>
      <c r="AK219" s="162"/>
      <c r="AL219" s="162"/>
      <c r="AM219" s="162"/>
      <c r="AN219" s="162"/>
      <c r="AO219" s="162"/>
      <c r="AP219" s="162"/>
      <c r="AQ219" s="162"/>
      <c r="AR219" s="162"/>
      <c r="AS219" s="535"/>
      <c r="AT219" s="535"/>
      <c r="AU219" s="536">
        <v>105</v>
      </c>
      <c r="AV219" s="536">
        <v>106</v>
      </c>
      <c r="AW219" s="535"/>
      <c r="AX219" s="535"/>
      <c r="AY219" s="535"/>
      <c r="AZ219" s="535"/>
      <c r="BA219" s="535"/>
      <c r="BB219" s="163"/>
      <c r="BC219" s="163"/>
      <c r="BD219" s="163"/>
      <c r="BE219" s="163"/>
      <c r="BF219" s="163"/>
      <c r="BG219" s="163"/>
      <c r="BH219" s="163"/>
    </row>
    <row r="220" spans="1:60" s="159" customFormat="1" ht="12.75" x14ac:dyDescent="0.2">
      <c r="A220" s="525"/>
      <c r="C220" s="160" t="str">
        <f t="shared" si="3"/>
        <v/>
      </c>
      <c r="D220" s="164"/>
      <c r="E220" s="164"/>
      <c r="F220" s="164"/>
      <c r="G220" s="164"/>
      <c r="H220" s="543"/>
      <c r="I220" s="543"/>
      <c r="J220" s="543"/>
      <c r="K220" s="164"/>
      <c r="L220" s="543"/>
      <c r="M220" s="543"/>
      <c r="N220" s="543"/>
      <c r="O220" s="543"/>
      <c r="P220" s="543"/>
      <c r="Q220" s="543"/>
      <c r="R220" s="164"/>
      <c r="S220" s="164"/>
      <c r="T220" s="164"/>
      <c r="U220" s="164"/>
      <c r="V220" s="164"/>
      <c r="W220" s="543"/>
      <c r="X220" s="543"/>
      <c r="Y220" s="543"/>
      <c r="Z220" s="543"/>
      <c r="AA220" s="162"/>
      <c r="AB220" s="162"/>
      <c r="AC220" s="162"/>
      <c r="AD220" s="162"/>
      <c r="AE220" s="162"/>
      <c r="AF220" s="162"/>
      <c r="AG220" s="162"/>
      <c r="AH220" s="162"/>
      <c r="AI220" s="162"/>
      <c r="AJ220" s="162"/>
      <c r="AK220" s="162"/>
      <c r="AL220" s="162"/>
      <c r="AM220" s="162"/>
      <c r="AN220" s="162"/>
      <c r="AO220" s="162"/>
      <c r="AP220" s="162"/>
      <c r="AQ220" s="162"/>
      <c r="AR220" s="162"/>
      <c r="AS220" s="535"/>
      <c r="AT220" s="535"/>
      <c r="AU220" s="536">
        <v>106</v>
      </c>
      <c r="AV220" s="536">
        <v>107</v>
      </c>
      <c r="AW220" s="535"/>
      <c r="AX220" s="535"/>
      <c r="AY220" s="535"/>
      <c r="AZ220" s="535"/>
      <c r="BA220" s="535"/>
      <c r="BB220" s="163"/>
      <c r="BC220" s="163"/>
      <c r="BD220" s="163"/>
      <c r="BE220" s="163"/>
      <c r="BF220" s="163"/>
      <c r="BG220" s="163"/>
      <c r="BH220" s="163"/>
    </row>
    <row r="221" spans="1:60" s="159" customFormat="1" ht="12.75" x14ac:dyDescent="0.2">
      <c r="A221" s="525"/>
      <c r="C221" s="160" t="str">
        <f t="shared" si="3"/>
        <v/>
      </c>
      <c r="D221" s="164"/>
      <c r="E221" s="164"/>
      <c r="F221" s="164"/>
      <c r="G221" s="164"/>
      <c r="H221" s="543"/>
      <c r="I221" s="543"/>
      <c r="J221" s="543"/>
      <c r="K221" s="164"/>
      <c r="L221" s="543"/>
      <c r="M221" s="543"/>
      <c r="N221" s="543"/>
      <c r="O221" s="543"/>
      <c r="P221" s="543"/>
      <c r="Q221" s="543"/>
      <c r="R221" s="164"/>
      <c r="S221" s="164"/>
      <c r="T221" s="164"/>
      <c r="U221" s="164"/>
      <c r="V221" s="164"/>
      <c r="W221" s="543"/>
      <c r="X221" s="543"/>
      <c r="Y221" s="543"/>
      <c r="Z221" s="543"/>
      <c r="AA221" s="162"/>
      <c r="AB221" s="162"/>
      <c r="AC221" s="162"/>
      <c r="AD221" s="162"/>
      <c r="AE221" s="162"/>
      <c r="AF221" s="162"/>
      <c r="AG221" s="162"/>
      <c r="AH221" s="162"/>
      <c r="AI221" s="162"/>
      <c r="AJ221" s="162"/>
      <c r="AK221" s="162"/>
      <c r="AL221" s="162"/>
      <c r="AM221" s="162"/>
      <c r="AN221" s="162"/>
      <c r="AO221" s="162"/>
      <c r="AP221" s="162"/>
      <c r="AQ221" s="162"/>
      <c r="AR221" s="162"/>
      <c r="AS221" s="535"/>
      <c r="AT221" s="535"/>
      <c r="AU221" s="536">
        <v>107</v>
      </c>
      <c r="AV221" s="536">
        <v>108</v>
      </c>
      <c r="AW221" s="535"/>
      <c r="AX221" s="535"/>
      <c r="AY221" s="535"/>
      <c r="AZ221" s="535"/>
      <c r="BA221" s="535"/>
      <c r="BB221" s="163"/>
      <c r="BC221" s="163"/>
      <c r="BD221" s="163"/>
      <c r="BE221" s="163"/>
      <c r="BF221" s="163"/>
      <c r="BG221" s="163"/>
      <c r="BH221" s="163"/>
    </row>
    <row r="222" spans="1:60" s="159" customFormat="1" ht="12.75" x14ac:dyDescent="0.2">
      <c r="A222" s="525"/>
      <c r="C222" s="160" t="str">
        <f t="shared" si="3"/>
        <v/>
      </c>
      <c r="D222" s="164"/>
      <c r="E222" s="164"/>
      <c r="F222" s="164"/>
      <c r="G222" s="164"/>
      <c r="H222" s="543"/>
      <c r="I222" s="543"/>
      <c r="J222" s="543"/>
      <c r="K222" s="164"/>
      <c r="L222" s="543"/>
      <c r="M222" s="543"/>
      <c r="N222" s="543"/>
      <c r="O222" s="543"/>
      <c r="P222" s="543"/>
      <c r="Q222" s="543"/>
      <c r="R222" s="164"/>
      <c r="S222" s="164"/>
      <c r="T222" s="164"/>
      <c r="U222" s="164"/>
      <c r="V222" s="164"/>
      <c r="W222" s="543"/>
      <c r="X222" s="543"/>
      <c r="Y222" s="543"/>
      <c r="Z222" s="543"/>
      <c r="AA222" s="162"/>
      <c r="AB222" s="162"/>
      <c r="AC222" s="162"/>
      <c r="AD222" s="162"/>
      <c r="AE222" s="162"/>
      <c r="AF222" s="162"/>
      <c r="AG222" s="162"/>
      <c r="AH222" s="162"/>
      <c r="AI222" s="162"/>
      <c r="AJ222" s="162"/>
      <c r="AK222" s="162"/>
      <c r="AL222" s="162"/>
      <c r="AM222" s="162"/>
      <c r="AN222" s="162"/>
      <c r="AO222" s="162"/>
      <c r="AP222" s="162"/>
      <c r="AQ222" s="162"/>
      <c r="AR222" s="162"/>
      <c r="AS222" s="535"/>
      <c r="AT222" s="535"/>
      <c r="AU222" s="536">
        <v>108</v>
      </c>
      <c r="AV222" s="536">
        <v>109</v>
      </c>
      <c r="AW222" s="535"/>
      <c r="AX222" s="535"/>
      <c r="AY222" s="535"/>
      <c r="AZ222" s="535"/>
      <c r="BA222" s="535"/>
      <c r="BB222" s="163"/>
      <c r="BC222" s="163"/>
      <c r="BD222" s="163"/>
      <c r="BE222" s="163"/>
      <c r="BF222" s="163"/>
      <c r="BG222" s="163"/>
      <c r="BH222" s="163"/>
    </row>
    <row r="223" spans="1:60" s="159" customFormat="1" ht="12.75" x14ac:dyDescent="0.2">
      <c r="A223" s="525"/>
      <c r="C223" s="160" t="str">
        <f t="shared" si="3"/>
        <v/>
      </c>
      <c r="D223" s="164"/>
      <c r="E223" s="164"/>
      <c r="F223" s="164"/>
      <c r="G223" s="164"/>
      <c r="H223" s="543"/>
      <c r="I223" s="543"/>
      <c r="J223" s="543"/>
      <c r="K223" s="164"/>
      <c r="L223" s="543"/>
      <c r="M223" s="543"/>
      <c r="N223" s="543"/>
      <c r="O223" s="543"/>
      <c r="P223" s="543"/>
      <c r="Q223" s="543"/>
      <c r="R223" s="164"/>
      <c r="S223" s="164"/>
      <c r="T223" s="164"/>
      <c r="U223" s="164"/>
      <c r="V223" s="164"/>
      <c r="W223" s="543"/>
      <c r="X223" s="543"/>
      <c r="Y223" s="543"/>
      <c r="Z223" s="543"/>
      <c r="AA223" s="162"/>
      <c r="AB223" s="162"/>
      <c r="AC223" s="162"/>
      <c r="AD223" s="162"/>
      <c r="AE223" s="162"/>
      <c r="AF223" s="162"/>
      <c r="AG223" s="162"/>
      <c r="AH223" s="162"/>
      <c r="AI223" s="162"/>
      <c r="AJ223" s="162"/>
      <c r="AK223" s="162"/>
      <c r="AL223" s="162"/>
      <c r="AM223" s="162"/>
      <c r="AN223" s="162"/>
      <c r="AO223" s="162"/>
      <c r="AP223" s="162"/>
      <c r="AQ223" s="162"/>
      <c r="AR223" s="162"/>
      <c r="AS223" s="535"/>
      <c r="AT223" s="535"/>
      <c r="AU223" s="536">
        <v>109</v>
      </c>
      <c r="AV223" s="536">
        <v>110</v>
      </c>
      <c r="AW223" s="535"/>
      <c r="AX223" s="535"/>
      <c r="AY223" s="535"/>
      <c r="AZ223" s="535"/>
      <c r="BA223" s="535"/>
      <c r="BB223" s="163"/>
      <c r="BC223" s="163"/>
      <c r="BD223" s="163"/>
      <c r="BE223" s="163"/>
      <c r="BF223" s="163"/>
      <c r="BG223" s="163"/>
      <c r="BH223" s="163"/>
    </row>
    <row r="224" spans="1:60" s="159" customFormat="1" ht="12.75" x14ac:dyDescent="0.2">
      <c r="A224" s="525"/>
      <c r="C224" s="160" t="str">
        <f t="shared" si="3"/>
        <v/>
      </c>
      <c r="D224" s="164"/>
      <c r="E224" s="164"/>
      <c r="F224" s="164"/>
      <c r="G224" s="164"/>
      <c r="H224" s="543"/>
      <c r="I224" s="543"/>
      <c r="J224" s="543"/>
      <c r="K224" s="164"/>
      <c r="L224" s="543"/>
      <c r="M224" s="543"/>
      <c r="N224" s="543"/>
      <c r="O224" s="543"/>
      <c r="P224" s="543"/>
      <c r="Q224" s="543"/>
      <c r="R224" s="164"/>
      <c r="S224" s="164"/>
      <c r="T224" s="164"/>
      <c r="U224" s="164"/>
      <c r="V224" s="164"/>
      <c r="W224" s="543"/>
      <c r="X224" s="543"/>
      <c r="Y224" s="543"/>
      <c r="Z224" s="543"/>
      <c r="AA224" s="162"/>
      <c r="AB224" s="162"/>
      <c r="AC224" s="162"/>
      <c r="AD224" s="162"/>
      <c r="AE224" s="162"/>
      <c r="AF224" s="162"/>
      <c r="AG224" s="162"/>
      <c r="AH224" s="162"/>
      <c r="AI224" s="162"/>
      <c r="AJ224" s="162"/>
      <c r="AK224" s="162"/>
      <c r="AL224" s="162"/>
      <c r="AM224" s="162"/>
      <c r="AN224" s="162"/>
      <c r="AO224" s="162"/>
      <c r="AP224" s="162"/>
      <c r="AQ224" s="162"/>
      <c r="AR224" s="162"/>
      <c r="AS224" s="535"/>
      <c r="AT224" s="535"/>
      <c r="AU224" s="536">
        <v>110</v>
      </c>
      <c r="AV224" s="536">
        <v>111</v>
      </c>
      <c r="AW224" s="535"/>
      <c r="AX224" s="535"/>
      <c r="AY224" s="535"/>
      <c r="AZ224" s="535"/>
      <c r="BA224" s="535"/>
      <c r="BB224" s="163"/>
      <c r="BC224" s="163"/>
      <c r="BD224" s="163"/>
      <c r="BE224" s="163"/>
      <c r="BF224" s="163"/>
      <c r="BG224" s="163"/>
      <c r="BH224" s="163"/>
    </row>
    <row r="225" spans="1:60" s="159" customFormat="1" ht="12.75" x14ac:dyDescent="0.2">
      <c r="A225" s="525"/>
      <c r="C225" s="160" t="str">
        <f t="shared" si="3"/>
        <v/>
      </c>
      <c r="D225" s="164"/>
      <c r="E225" s="164"/>
      <c r="F225" s="164"/>
      <c r="G225" s="164"/>
      <c r="H225" s="543"/>
      <c r="I225" s="543"/>
      <c r="J225" s="543"/>
      <c r="K225" s="164"/>
      <c r="L225" s="543"/>
      <c r="M225" s="543"/>
      <c r="N225" s="543"/>
      <c r="O225" s="543"/>
      <c r="P225" s="543"/>
      <c r="Q225" s="543"/>
      <c r="R225" s="164"/>
      <c r="S225" s="164"/>
      <c r="T225" s="164"/>
      <c r="U225" s="164"/>
      <c r="V225" s="164"/>
      <c r="W225" s="543"/>
      <c r="X225" s="543"/>
      <c r="Y225" s="543"/>
      <c r="Z225" s="543"/>
      <c r="AA225" s="162"/>
      <c r="AB225" s="162"/>
      <c r="AC225" s="162"/>
      <c r="AD225" s="162"/>
      <c r="AE225" s="162"/>
      <c r="AF225" s="162"/>
      <c r="AG225" s="162"/>
      <c r="AH225" s="162"/>
      <c r="AI225" s="162"/>
      <c r="AJ225" s="162"/>
      <c r="AK225" s="162"/>
      <c r="AL225" s="162"/>
      <c r="AM225" s="162"/>
      <c r="AN225" s="162"/>
      <c r="AO225" s="162"/>
      <c r="AP225" s="162"/>
      <c r="AQ225" s="162"/>
      <c r="AR225" s="162"/>
      <c r="AS225" s="535"/>
      <c r="AT225" s="535"/>
      <c r="AU225" s="536">
        <v>111</v>
      </c>
      <c r="AV225" s="536">
        <v>112</v>
      </c>
      <c r="AW225" s="535"/>
      <c r="AX225" s="535"/>
      <c r="AY225" s="535"/>
      <c r="AZ225" s="535"/>
      <c r="BA225" s="535"/>
      <c r="BB225" s="163"/>
      <c r="BC225" s="163"/>
      <c r="BD225" s="163"/>
      <c r="BE225" s="163"/>
      <c r="BF225" s="163"/>
      <c r="BG225" s="163"/>
      <c r="BH225" s="163"/>
    </row>
    <row r="226" spans="1:60" s="159" customFormat="1" ht="12.75" x14ac:dyDescent="0.2">
      <c r="A226" s="525"/>
      <c r="C226" s="160" t="str">
        <f t="shared" si="3"/>
        <v/>
      </c>
      <c r="D226" s="164"/>
      <c r="E226" s="164"/>
      <c r="F226" s="164"/>
      <c r="G226" s="164"/>
      <c r="H226" s="543"/>
      <c r="I226" s="543"/>
      <c r="J226" s="543"/>
      <c r="K226" s="164"/>
      <c r="L226" s="543"/>
      <c r="M226" s="543"/>
      <c r="N226" s="543"/>
      <c r="O226" s="543"/>
      <c r="P226" s="543"/>
      <c r="Q226" s="543"/>
      <c r="R226" s="164"/>
      <c r="S226" s="164"/>
      <c r="T226" s="164"/>
      <c r="U226" s="164"/>
      <c r="V226" s="164"/>
      <c r="W226" s="543"/>
      <c r="X226" s="543"/>
      <c r="Y226" s="543"/>
      <c r="Z226" s="543"/>
      <c r="AA226" s="162"/>
      <c r="AB226" s="162"/>
      <c r="AC226" s="162"/>
      <c r="AD226" s="162"/>
      <c r="AE226" s="162"/>
      <c r="AF226" s="162"/>
      <c r="AG226" s="162"/>
      <c r="AH226" s="162"/>
      <c r="AI226" s="162"/>
      <c r="AJ226" s="162"/>
      <c r="AK226" s="162"/>
      <c r="AL226" s="162"/>
      <c r="AM226" s="162"/>
      <c r="AN226" s="162"/>
      <c r="AO226" s="162"/>
      <c r="AP226" s="162"/>
      <c r="AQ226" s="162"/>
      <c r="AR226" s="162"/>
      <c r="AS226" s="535"/>
      <c r="AT226" s="535"/>
      <c r="AU226" s="536">
        <v>112</v>
      </c>
      <c r="AV226" s="536">
        <v>113</v>
      </c>
      <c r="AW226" s="535"/>
      <c r="AX226" s="535"/>
      <c r="AY226" s="535"/>
      <c r="AZ226" s="535"/>
      <c r="BA226" s="535"/>
      <c r="BB226" s="163"/>
      <c r="BC226" s="163"/>
      <c r="BD226" s="163"/>
      <c r="BE226" s="163"/>
      <c r="BF226" s="163"/>
      <c r="BG226" s="163"/>
      <c r="BH226" s="163"/>
    </row>
    <row r="227" spans="1:60" s="159" customFormat="1" ht="12.75" x14ac:dyDescent="0.2">
      <c r="A227" s="525"/>
      <c r="C227" s="160" t="str">
        <f t="shared" si="3"/>
        <v/>
      </c>
      <c r="D227" s="164"/>
      <c r="E227" s="164"/>
      <c r="F227" s="164"/>
      <c r="G227" s="164"/>
      <c r="H227" s="543"/>
      <c r="I227" s="543"/>
      <c r="J227" s="543"/>
      <c r="K227" s="164"/>
      <c r="L227" s="543"/>
      <c r="M227" s="543"/>
      <c r="N227" s="543"/>
      <c r="O227" s="543"/>
      <c r="P227" s="543"/>
      <c r="Q227" s="543"/>
      <c r="R227" s="164"/>
      <c r="S227" s="164"/>
      <c r="T227" s="164"/>
      <c r="U227" s="164"/>
      <c r="V227" s="164"/>
      <c r="W227" s="543"/>
      <c r="X227" s="543"/>
      <c r="Y227" s="543"/>
      <c r="Z227" s="543"/>
      <c r="AA227" s="162"/>
      <c r="AB227" s="162"/>
      <c r="AC227" s="162"/>
      <c r="AD227" s="162"/>
      <c r="AE227" s="162"/>
      <c r="AF227" s="162"/>
      <c r="AG227" s="162"/>
      <c r="AH227" s="162"/>
      <c r="AI227" s="162"/>
      <c r="AJ227" s="162"/>
      <c r="AK227" s="162"/>
      <c r="AL227" s="162"/>
      <c r="AM227" s="162"/>
      <c r="AN227" s="162"/>
      <c r="AO227" s="162"/>
      <c r="AP227" s="162"/>
      <c r="AQ227" s="162"/>
      <c r="AR227" s="162"/>
      <c r="AS227" s="535"/>
      <c r="AT227" s="535"/>
      <c r="AU227" s="536">
        <v>113</v>
      </c>
      <c r="AV227" s="536">
        <v>114</v>
      </c>
      <c r="AW227" s="535"/>
      <c r="AX227" s="535"/>
      <c r="AY227" s="535"/>
      <c r="AZ227" s="535"/>
      <c r="BA227" s="535"/>
      <c r="BB227" s="163"/>
      <c r="BC227" s="163"/>
      <c r="BD227" s="163"/>
      <c r="BE227" s="163"/>
      <c r="BF227" s="163"/>
      <c r="BG227" s="163"/>
      <c r="BH227" s="163"/>
    </row>
    <row r="228" spans="1:60" s="159" customFormat="1" ht="12.75" x14ac:dyDescent="0.2">
      <c r="A228" s="525"/>
      <c r="C228" s="160" t="str">
        <f t="shared" si="3"/>
        <v/>
      </c>
      <c r="D228" s="164"/>
      <c r="E228" s="164"/>
      <c r="F228" s="164"/>
      <c r="G228" s="164"/>
      <c r="H228" s="543"/>
      <c r="I228" s="543"/>
      <c r="J228" s="543"/>
      <c r="K228" s="164"/>
      <c r="L228" s="543"/>
      <c r="M228" s="543"/>
      <c r="N228" s="543"/>
      <c r="O228" s="543"/>
      <c r="P228" s="543"/>
      <c r="Q228" s="543"/>
      <c r="R228" s="164"/>
      <c r="S228" s="164"/>
      <c r="T228" s="164"/>
      <c r="U228" s="164"/>
      <c r="V228" s="164"/>
      <c r="W228" s="543"/>
      <c r="X228" s="543"/>
      <c r="Y228" s="543"/>
      <c r="Z228" s="543"/>
      <c r="AA228" s="162"/>
      <c r="AB228" s="162"/>
      <c r="AC228" s="162"/>
      <c r="AD228" s="162"/>
      <c r="AE228" s="162"/>
      <c r="AF228" s="162"/>
      <c r="AG228" s="162"/>
      <c r="AH228" s="162"/>
      <c r="AI228" s="162"/>
      <c r="AJ228" s="162"/>
      <c r="AK228" s="162"/>
      <c r="AL228" s="162"/>
      <c r="AM228" s="162"/>
      <c r="AN228" s="162"/>
      <c r="AO228" s="162"/>
      <c r="AP228" s="162"/>
      <c r="AQ228" s="162"/>
      <c r="AR228" s="162"/>
      <c r="AS228" s="535"/>
      <c r="AT228" s="535"/>
      <c r="AU228" s="536">
        <v>114</v>
      </c>
      <c r="AV228" s="536">
        <v>115</v>
      </c>
      <c r="AW228" s="535"/>
      <c r="AX228" s="535"/>
      <c r="AY228" s="535"/>
      <c r="AZ228" s="535"/>
      <c r="BA228" s="535"/>
      <c r="BB228" s="163"/>
      <c r="BC228" s="163"/>
      <c r="BD228" s="163"/>
      <c r="BE228" s="163"/>
      <c r="BF228" s="163"/>
      <c r="BG228" s="163"/>
      <c r="BH228" s="163"/>
    </row>
    <row r="229" spans="1:60" s="159" customFormat="1" ht="12.75" x14ac:dyDescent="0.2">
      <c r="A229" s="525"/>
      <c r="C229" s="160" t="str">
        <f t="shared" si="3"/>
        <v/>
      </c>
      <c r="D229" s="164"/>
      <c r="E229" s="164"/>
      <c r="F229" s="164"/>
      <c r="G229" s="164"/>
      <c r="H229" s="543"/>
      <c r="I229" s="543"/>
      <c r="J229" s="543"/>
      <c r="K229" s="164"/>
      <c r="L229" s="543"/>
      <c r="M229" s="543"/>
      <c r="N229" s="543"/>
      <c r="O229" s="543"/>
      <c r="P229" s="543"/>
      <c r="Q229" s="543"/>
      <c r="R229" s="164"/>
      <c r="S229" s="164"/>
      <c r="T229" s="164"/>
      <c r="U229" s="164"/>
      <c r="V229" s="164"/>
      <c r="W229" s="543"/>
      <c r="X229" s="543"/>
      <c r="Y229" s="543"/>
      <c r="Z229" s="543"/>
      <c r="AA229" s="162"/>
      <c r="AB229" s="162"/>
      <c r="AC229" s="162"/>
      <c r="AD229" s="162"/>
      <c r="AE229" s="162"/>
      <c r="AF229" s="162"/>
      <c r="AG229" s="162"/>
      <c r="AH229" s="162"/>
      <c r="AI229" s="162"/>
      <c r="AJ229" s="162"/>
      <c r="AK229" s="162"/>
      <c r="AL229" s="162"/>
      <c r="AM229" s="162"/>
      <c r="AN229" s="162"/>
      <c r="AO229" s="162"/>
      <c r="AP229" s="162"/>
      <c r="AQ229" s="162"/>
      <c r="AR229" s="162"/>
      <c r="AS229" s="535"/>
      <c r="AT229" s="535"/>
      <c r="AU229" s="536">
        <v>115</v>
      </c>
      <c r="AV229" s="536">
        <v>116</v>
      </c>
      <c r="AW229" s="535"/>
      <c r="AX229" s="535"/>
      <c r="AY229" s="535"/>
      <c r="AZ229" s="535"/>
      <c r="BA229" s="535"/>
      <c r="BB229" s="163"/>
      <c r="BC229" s="163"/>
      <c r="BD229" s="163"/>
      <c r="BE229" s="163"/>
      <c r="BF229" s="163"/>
      <c r="BG229" s="163"/>
      <c r="BH229" s="163"/>
    </row>
    <row r="230" spans="1:60" s="159" customFormat="1" ht="12.75" x14ac:dyDescent="0.2">
      <c r="A230" s="525"/>
      <c r="C230" s="160" t="str">
        <f t="shared" si="3"/>
        <v/>
      </c>
      <c r="D230" s="164"/>
      <c r="E230" s="164"/>
      <c r="F230" s="164"/>
      <c r="G230" s="164"/>
      <c r="H230" s="543"/>
      <c r="I230" s="543"/>
      <c r="J230" s="543"/>
      <c r="K230" s="164"/>
      <c r="L230" s="543"/>
      <c r="M230" s="543"/>
      <c r="N230" s="543"/>
      <c r="O230" s="543"/>
      <c r="P230" s="543"/>
      <c r="Q230" s="543"/>
      <c r="R230" s="164"/>
      <c r="S230" s="164"/>
      <c r="T230" s="164"/>
      <c r="U230" s="164"/>
      <c r="V230" s="164"/>
      <c r="W230" s="543"/>
      <c r="X230" s="543"/>
      <c r="Y230" s="543"/>
      <c r="Z230" s="543"/>
      <c r="AA230" s="162"/>
      <c r="AB230" s="162"/>
      <c r="AC230" s="162"/>
      <c r="AD230" s="162"/>
      <c r="AE230" s="162"/>
      <c r="AF230" s="162"/>
      <c r="AG230" s="162"/>
      <c r="AH230" s="162"/>
      <c r="AI230" s="162"/>
      <c r="AJ230" s="162"/>
      <c r="AK230" s="162"/>
      <c r="AL230" s="162"/>
      <c r="AM230" s="162"/>
      <c r="AN230" s="162"/>
      <c r="AO230" s="162"/>
      <c r="AP230" s="162"/>
      <c r="AQ230" s="162"/>
      <c r="AR230" s="162"/>
      <c r="AS230" s="535"/>
      <c r="AT230" s="535"/>
      <c r="AU230" s="536">
        <v>116</v>
      </c>
      <c r="AV230" s="536">
        <v>117</v>
      </c>
      <c r="AW230" s="535"/>
      <c r="AX230" s="535"/>
      <c r="AY230" s="535"/>
      <c r="AZ230" s="535"/>
      <c r="BA230" s="535"/>
      <c r="BB230" s="163"/>
      <c r="BC230" s="163"/>
      <c r="BD230" s="163"/>
      <c r="BE230" s="163"/>
      <c r="BF230" s="163"/>
      <c r="BG230" s="163"/>
      <c r="BH230" s="163"/>
    </row>
    <row r="231" spans="1:60" s="159" customFormat="1" ht="12.75" x14ac:dyDescent="0.2">
      <c r="A231" s="525"/>
      <c r="C231" s="160" t="str">
        <f t="shared" si="3"/>
        <v/>
      </c>
      <c r="D231" s="164"/>
      <c r="E231" s="164"/>
      <c r="F231" s="164"/>
      <c r="G231" s="164"/>
      <c r="H231" s="543"/>
      <c r="I231" s="543"/>
      <c r="J231" s="543"/>
      <c r="K231" s="164"/>
      <c r="L231" s="543"/>
      <c r="M231" s="543"/>
      <c r="N231" s="543"/>
      <c r="O231" s="543"/>
      <c r="P231" s="543"/>
      <c r="Q231" s="543"/>
      <c r="R231" s="164"/>
      <c r="S231" s="164"/>
      <c r="T231" s="164"/>
      <c r="U231" s="164"/>
      <c r="V231" s="164"/>
      <c r="W231" s="543"/>
      <c r="X231" s="543"/>
      <c r="Y231" s="543"/>
      <c r="Z231" s="543"/>
      <c r="AA231" s="162"/>
      <c r="AB231" s="162"/>
      <c r="AC231" s="162"/>
      <c r="AD231" s="162"/>
      <c r="AE231" s="162"/>
      <c r="AF231" s="162"/>
      <c r="AG231" s="162"/>
      <c r="AH231" s="162"/>
      <c r="AI231" s="162"/>
      <c r="AJ231" s="162"/>
      <c r="AK231" s="162"/>
      <c r="AL231" s="162"/>
      <c r="AM231" s="162"/>
      <c r="AN231" s="162"/>
      <c r="AO231" s="162"/>
      <c r="AP231" s="162"/>
      <c r="AQ231" s="162"/>
      <c r="AR231" s="162"/>
      <c r="AS231" s="535"/>
      <c r="AT231" s="535"/>
      <c r="AU231" s="536">
        <v>117</v>
      </c>
      <c r="AV231" s="536">
        <v>118</v>
      </c>
      <c r="AW231" s="535"/>
      <c r="AX231" s="535"/>
      <c r="AY231" s="535"/>
      <c r="AZ231" s="535"/>
      <c r="BA231" s="535"/>
      <c r="BB231" s="163"/>
      <c r="BC231" s="163"/>
      <c r="BD231" s="163"/>
      <c r="BE231" s="163"/>
      <c r="BF231" s="163"/>
      <c r="BG231" s="163"/>
      <c r="BH231" s="163"/>
    </row>
    <row r="232" spans="1:60" s="159" customFormat="1" ht="12.75" x14ac:dyDescent="0.2">
      <c r="A232" s="525"/>
      <c r="C232" s="160" t="str">
        <f t="shared" si="3"/>
        <v/>
      </c>
      <c r="D232" s="164"/>
      <c r="E232" s="164"/>
      <c r="F232" s="164"/>
      <c r="G232" s="164"/>
      <c r="H232" s="543"/>
      <c r="I232" s="543"/>
      <c r="J232" s="543"/>
      <c r="K232" s="164"/>
      <c r="L232" s="543"/>
      <c r="M232" s="543"/>
      <c r="N232" s="543"/>
      <c r="O232" s="543"/>
      <c r="P232" s="543"/>
      <c r="Q232" s="543"/>
      <c r="R232" s="164"/>
      <c r="S232" s="164"/>
      <c r="T232" s="164"/>
      <c r="U232" s="164"/>
      <c r="V232" s="164"/>
      <c r="W232" s="543"/>
      <c r="X232" s="543"/>
      <c r="Y232" s="543"/>
      <c r="Z232" s="543"/>
      <c r="AA232" s="162"/>
      <c r="AB232" s="162"/>
      <c r="AC232" s="162"/>
      <c r="AD232" s="162"/>
      <c r="AE232" s="162"/>
      <c r="AF232" s="162"/>
      <c r="AG232" s="162"/>
      <c r="AH232" s="162"/>
      <c r="AI232" s="162"/>
      <c r="AJ232" s="162"/>
      <c r="AK232" s="162"/>
      <c r="AL232" s="162"/>
      <c r="AM232" s="162"/>
      <c r="AN232" s="162"/>
      <c r="AO232" s="162"/>
      <c r="AP232" s="162"/>
      <c r="AQ232" s="162"/>
      <c r="AR232" s="162"/>
      <c r="AS232" s="535"/>
      <c r="AT232" s="535"/>
      <c r="AU232" s="536">
        <v>118</v>
      </c>
      <c r="AV232" s="536">
        <v>119</v>
      </c>
      <c r="AW232" s="535"/>
      <c r="AX232" s="535"/>
      <c r="AY232" s="535"/>
      <c r="AZ232" s="535"/>
      <c r="BA232" s="535"/>
      <c r="BB232" s="163"/>
      <c r="BC232" s="163"/>
      <c r="BD232" s="163"/>
      <c r="BE232" s="163"/>
      <c r="BF232" s="163"/>
      <c r="BG232" s="163"/>
      <c r="BH232" s="163"/>
    </row>
    <row r="233" spans="1:60" s="159" customFormat="1" ht="12.75" x14ac:dyDescent="0.2">
      <c r="A233" s="525"/>
      <c r="C233" s="160" t="str">
        <f t="shared" si="3"/>
        <v/>
      </c>
      <c r="D233" s="164"/>
      <c r="E233" s="164"/>
      <c r="F233" s="164"/>
      <c r="G233" s="164"/>
      <c r="H233" s="543"/>
      <c r="I233" s="543"/>
      <c r="J233" s="543"/>
      <c r="K233" s="164"/>
      <c r="L233" s="543"/>
      <c r="M233" s="543"/>
      <c r="N233" s="543"/>
      <c r="O233" s="543"/>
      <c r="P233" s="543"/>
      <c r="Q233" s="543"/>
      <c r="R233" s="164"/>
      <c r="S233" s="164"/>
      <c r="T233" s="164"/>
      <c r="U233" s="164"/>
      <c r="V233" s="164"/>
      <c r="W233" s="543"/>
      <c r="X233" s="543"/>
      <c r="Y233" s="543"/>
      <c r="Z233" s="543"/>
      <c r="AA233" s="162"/>
      <c r="AB233" s="162"/>
      <c r="AC233" s="162"/>
      <c r="AD233" s="162"/>
      <c r="AE233" s="162"/>
      <c r="AF233" s="162"/>
      <c r="AG233" s="162"/>
      <c r="AH233" s="162"/>
      <c r="AI233" s="162"/>
      <c r="AJ233" s="162"/>
      <c r="AK233" s="162"/>
      <c r="AL233" s="162"/>
      <c r="AM233" s="162"/>
      <c r="AN233" s="162"/>
      <c r="AO233" s="162"/>
      <c r="AP233" s="162"/>
      <c r="AQ233" s="162"/>
      <c r="AR233" s="162"/>
      <c r="AS233" s="535"/>
      <c r="AT233" s="535"/>
      <c r="AU233" s="536">
        <v>119</v>
      </c>
      <c r="AV233" s="536">
        <v>120</v>
      </c>
      <c r="AW233" s="535"/>
      <c r="AX233" s="535"/>
      <c r="AY233" s="535"/>
      <c r="AZ233" s="535"/>
      <c r="BA233" s="535"/>
      <c r="BB233" s="163"/>
      <c r="BC233" s="163"/>
      <c r="BD233" s="163"/>
      <c r="BE233" s="163"/>
      <c r="BF233" s="163"/>
      <c r="BG233" s="163"/>
      <c r="BH233" s="163"/>
    </row>
    <row r="234" spans="1:60" s="159" customFormat="1" ht="12.75" x14ac:dyDescent="0.2">
      <c r="A234" s="525"/>
      <c r="C234" s="160" t="str">
        <f t="shared" si="3"/>
        <v/>
      </c>
      <c r="D234" s="164"/>
      <c r="E234" s="164"/>
      <c r="F234" s="164"/>
      <c r="G234" s="164"/>
      <c r="H234" s="543"/>
      <c r="I234" s="543"/>
      <c r="J234" s="543"/>
      <c r="K234" s="164"/>
      <c r="L234" s="543"/>
      <c r="M234" s="543"/>
      <c r="N234" s="543"/>
      <c r="O234" s="543"/>
      <c r="P234" s="543"/>
      <c r="Q234" s="543"/>
      <c r="R234" s="164"/>
      <c r="S234" s="164"/>
      <c r="T234" s="164"/>
      <c r="U234" s="164"/>
      <c r="V234" s="164"/>
      <c r="W234" s="543"/>
      <c r="X234" s="543"/>
      <c r="Y234" s="543"/>
      <c r="Z234" s="543"/>
      <c r="AA234" s="162"/>
      <c r="AB234" s="162"/>
      <c r="AC234" s="162"/>
      <c r="AD234" s="162"/>
      <c r="AE234" s="162"/>
      <c r="AF234" s="162"/>
      <c r="AG234" s="162"/>
      <c r="AH234" s="162"/>
      <c r="AI234" s="162"/>
      <c r="AJ234" s="162"/>
      <c r="AK234" s="162"/>
      <c r="AL234" s="162"/>
      <c r="AM234" s="162"/>
      <c r="AN234" s="162"/>
      <c r="AO234" s="162"/>
      <c r="AP234" s="162"/>
      <c r="AQ234" s="162"/>
      <c r="AR234" s="162"/>
      <c r="AS234" s="535"/>
      <c r="AT234" s="535"/>
      <c r="AU234" s="536">
        <v>120</v>
      </c>
      <c r="AV234" s="536">
        <v>121</v>
      </c>
      <c r="AW234" s="535"/>
      <c r="AX234" s="535"/>
      <c r="AY234" s="535"/>
      <c r="AZ234" s="535"/>
      <c r="BA234" s="535"/>
      <c r="BB234" s="163"/>
      <c r="BC234" s="163"/>
      <c r="BD234" s="163"/>
      <c r="BE234" s="163"/>
      <c r="BF234" s="163"/>
      <c r="BG234" s="163"/>
      <c r="BH234" s="163"/>
    </row>
    <row r="235" spans="1:60" s="159" customFormat="1" ht="12.75" x14ac:dyDescent="0.2">
      <c r="A235" s="525"/>
      <c r="C235" s="160" t="str">
        <f t="shared" si="3"/>
        <v/>
      </c>
      <c r="D235" s="164"/>
      <c r="E235" s="164"/>
      <c r="F235" s="164"/>
      <c r="G235" s="164"/>
      <c r="H235" s="543"/>
      <c r="I235" s="543"/>
      <c r="J235" s="543"/>
      <c r="K235" s="164"/>
      <c r="L235" s="543"/>
      <c r="M235" s="543"/>
      <c r="N235" s="543"/>
      <c r="O235" s="543"/>
      <c r="P235" s="543"/>
      <c r="Q235" s="543"/>
      <c r="R235" s="164"/>
      <c r="S235" s="164"/>
      <c r="T235" s="164"/>
      <c r="U235" s="164"/>
      <c r="V235" s="164"/>
      <c r="W235" s="543"/>
      <c r="X235" s="543"/>
      <c r="Y235" s="543"/>
      <c r="Z235" s="543"/>
      <c r="AA235" s="162"/>
      <c r="AB235" s="162"/>
      <c r="AC235" s="162"/>
      <c r="AD235" s="162"/>
      <c r="AE235" s="162"/>
      <c r="AF235" s="162"/>
      <c r="AG235" s="162"/>
      <c r="AH235" s="162"/>
      <c r="AI235" s="162"/>
      <c r="AJ235" s="162"/>
      <c r="AK235" s="162"/>
      <c r="AL235" s="162"/>
      <c r="AM235" s="162"/>
      <c r="AN235" s="162"/>
      <c r="AO235" s="162"/>
      <c r="AP235" s="162"/>
      <c r="AQ235" s="162"/>
      <c r="AR235" s="162"/>
      <c r="AS235" s="535"/>
      <c r="AT235" s="535"/>
      <c r="AU235" s="536">
        <v>121</v>
      </c>
      <c r="AV235" s="536">
        <v>122</v>
      </c>
      <c r="AW235" s="535"/>
      <c r="AX235" s="535"/>
      <c r="AY235" s="535"/>
      <c r="AZ235" s="535"/>
      <c r="BA235" s="535"/>
      <c r="BB235" s="163"/>
      <c r="BC235" s="163"/>
      <c r="BD235" s="163"/>
      <c r="BE235" s="163"/>
      <c r="BF235" s="163"/>
      <c r="BG235" s="163"/>
      <c r="BH235" s="163"/>
    </row>
    <row r="236" spans="1:60" s="159" customFormat="1" ht="12.75" x14ac:dyDescent="0.2">
      <c r="A236" s="525"/>
      <c r="C236" s="160" t="str">
        <f t="shared" si="3"/>
        <v/>
      </c>
      <c r="D236" s="164"/>
      <c r="E236" s="164"/>
      <c r="F236" s="164"/>
      <c r="G236" s="164"/>
      <c r="H236" s="543"/>
      <c r="I236" s="543"/>
      <c r="J236" s="543"/>
      <c r="K236" s="164"/>
      <c r="L236" s="543"/>
      <c r="M236" s="543"/>
      <c r="N236" s="543"/>
      <c r="O236" s="543"/>
      <c r="P236" s="543"/>
      <c r="Q236" s="543"/>
      <c r="R236" s="164"/>
      <c r="S236" s="164"/>
      <c r="T236" s="164"/>
      <c r="U236" s="164"/>
      <c r="V236" s="164"/>
      <c r="W236" s="543"/>
      <c r="X236" s="543"/>
      <c r="Y236" s="543"/>
      <c r="Z236" s="543"/>
      <c r="AA236" s="162"/>
      <c r="AB236" s="162"/>
      <c r="AC236" s="162"/>
      <c r="AD236" s="162"/>
      <c r="AE236" s="162"/>
      <c r="AF236" s="162"/>
      <c r="AG236" s="162"/>
      <c r="AH236" s="162"/>
      <c r="AI236" s="162"/>
      <c r="AJ236" s="162"/>
      <c r="AK236" s="162"/>
      <c r="AL236" s="162"/>
      <c r="AM236" s="162"/>
      <c r="AN236" s="162"/>
      <c r="AO236" s="162"/>
      <c r="AP236" s="162"/>
      <c r="AQ236" s="162"/>
      <c r="AR236" s="162"/>
      <c r="AS236" s="535"/>
      <c r="AT236" s="535"/>
      <c r="AU236" s="536">
        <v>122</v>
      </c>
      <c r="AV236" s="536">
        <v>123</v>
      </c>
      <c r="AW236" s="535"/>
      <c r="AX236" s="535"/>
      <c r="AY236" s="535"/>
      <c r="AZ236" s="535"/>
      <c r="BA236" s="535"/>
      <c r="BB236" s="163"/>
      <c r="BC236" s="163"/>
      <c r="BD236" s="163"/>
      <c r="BE236" s="163"/>
      <c r="BF236" s="163"/>
      <c r="BG236" s="163"/>
      <c r="BH236" s="163"/>
    </row>
    <row r="237" spans="1:60" s="159" customFormat="1" ht="12.75" x14ac:dyDescent="0.2">
      <c r="A237" s="525"/>
      <c r="C237" s="160" t="str">
        <f t="shared" si="3"/>
        <v/>
      </c>
      <c r="D237" s="164"/>
      <c r="E237" s="164"/>
      <c r="F237" s="164"/>
      <c r="G237" s="164"/>
      <c r="H237" s="543"/>
      <c r="I237" s="543"/>
      <c r="J237" s="543"/>
      <c r="K237" s="164"/>
      <c r="L237" s="543"/>
      <c r="M237" s="543"/>
      <c r="N237" s="543"/>
      <c r="O237" s="543"/>
      <c r="P237" s="543"/>
      <c r="Q237" s="543"/>
      <c r="R237" s="164"/>
      <c r="S237" s="164"/>
      <c r="T237" s="164"/>
      <c r="U237" s="164"/>
      <c r="V237" s="164"/>
      <c r="W237" s="543"/>
      <c r="X237" s="543"/>
      <c r="Y237" s="543"/>
      <c r="Z237" s="543"/>
      <c r="AA237" s="162"/>
      <c r="AB237" s="162"/>
      <c r="AC237" s="162"/>
      <c r="AD237" s="162"/>
      <c r="AE237" s="162"/>
      <c r="AF237" s="162"/>
      <c r="AG237" s="162"/>
      <c r="AH237" s="162"/>
      <c r="AI237" s="162"/>
      <c r="AJ237" s="162"/>
      <c r="AK237" s="162"/>
      <c r="AL237" s="162"/>
      <c r="AM237" s="162"/>
      <c r="AN237" s="162"/>
      <c r="AO237" s="162"/>
      <c r="AP237" s="162"/>
      <c r="AQ237" s="162"/>
      <c r="AR237" s="162"/>
      <c r="AS237" s="535"/>
      <c r="AT237" s="535"/>
      <c r="AU237" s="536">
        <v>123</v>
      </c>
      <c r="AV237" s="536">
        <v>124</v>
      </c>
      <c r="AW237" s="535"/>
      <c r="AX237" s="535"/>
      <c r="AY237" s="535"/>
      <c r="AZ237" s="535"/>
      <c r="BA237" s="535"/>
      <c r="BB237" s="163"/>
      <c r="BC237" s="163"/>
      <c r="BD237" s="163"/>
      <c r="BE237" s="163"/>
      <c r="BF237" s="163"/>
      <c r="BG237" s="163"/>
      <c r="BH237" s="163"/>
    </row>
    <row r="238" spans="1:60" s="159" customFormat="1" ht="12.75" x14ac:dyDescent="0.2">
      <c r="A238" s="525"/>
      <c r="C238" s="160" t="str">
        <f t="shared" si="3"/>
        <v/>
      </c>
      <c r="D238" s="164"/>
      <c r="E238" s="164"/>
      <c r="F238" s="164"/>
      <c r="G238" s="164"/>
      <c r="H238" s="543"/>
      <c r="I238" s="543"/>
      <c r="J238" s="543"/>
      <c r="K238" s="164"/>
      <c r="L238" s="543"/>
      <c r="M238" s="543"/>
      <c r="N238" s="543"/>
      <c r="O238" s="543"/>
      <c r="P238" s="543"/>
      <c r="Q238" s="543"/>
      <c r="R238" s="164"/>
      <c r="S238" s="164"/>
      <c r="T238" s="164"/>
      <c r="U238" s="164"/>
      <c r="V238" s="164"/>
      <c r="W238" s="543"/>
      <c r="X238" s="543"/>
      <c r="Y238" s="543"/>
      <c r="Z238" s="543"/>
      <c r="AA238" s="162"/>
      <c r="AB238" s="162"/>
      <c r="AC238" s="162"/>
      <c r="AD238" s="162"/>
      <c r="AE238" s="162"/>
      <c r="AF238" s="162"/>
      <c r="AG238" s="162"/>
      <c r="AH238" s="162"/>
      <c r="AI238" s="162"/>
      <c r="AJ238" s="162"/>
      <c r="AK238" s="162"/>
      <c r="AL238" s="162"/>
      <c r="AM238" s="162"/>
      <c r="AN238" s="162"/>
      <c r="AO238" s="162"/>
      <c r="AP238" s="162"/>
      <c r="AQ238" s="162"/>
      <c r="AR238" s="162"/>
      <c r="AS238" s="535"/>
      <c r="AT238" s="535"/>
      <c r="AU238" s="536">
        <v>124</v>
      </c>
      <c r="AV238" s="536">
        <v>125</v>
      </c>
      <c r="AW238" s="535"/>
      <c r="AX238" s="535"/>
      <c r="AY238" s="535"/>
      <c r="AZ238" s="535"/>
      <c r="BA238" s="535"/>
      <c r="BB238" s="163"/>
      <c r="BC238" s="163"/>
      <c r="BD238" s="163"/>
      <c r="BE238" s="163"/>
      <c r="BF238" s="163"/>
      <c r="BG238" s="163"/>
      <c r="BH238" s="163"/>
    </row>
    <row r="239" spans="1:60" s="159" customFormat="1" ht="12.75" x14ac:dyDescent="0.2">
      <c r="A239" s="525"/>
      <c r="C239" s="160" t="str">
        <f t="shared" si="3"/>
        <v/>
      </c>
      <c r="D239" s="164"/>
      <c r="E239" s="164"/>
      <c r="F239" s="164"/>
      <c r="G239" s="164"/>
      <c r="H239" s="543"/>
      <c r="I239" s="543"/>
      <c r="J239" s="543"/>
      <c r="K239" s="164"/>
      <c r="L239" s="543"/>
      <c r="M239" s="543"/>
      <c r="N239" s="543"/>
      <c r="O239" s="543"/>
      <c r="P239" s="543"/>
      <c r="Q239" s="543"/>
      <c r="R239" s="164"/>
      <c r="S239" s="164"/>
      <c r="T239" s="164"/>
      <c r="U239" s="164"/>
      <c r="V239" s="164"/>
      <c r="W239" s="543"/>
      <c r="X239" s="543"/>
      <c r="Y239" s="543"/>
      <c r="Z239" s="543"/>
      <c r="AA239" s="162"/>
      <c r="AB239" s="162"/>
      <c r="AC239" s="162"/>
      <c r="AD239" s="162"/>
      <c r="AE239" s="162"/>
      <c r="AF239" s="162"/>
      <c r="AG239" s="162"/>
      <c r="AH239" s="162"/>
      <c r="AI239" s="162"/>
      <c r="AJ239" s="162"/>
      <c r="AK239" s="162"/>
      <c r="AL239" s="162"/>
      <c r="AM239" s="162"/>
      <c r="AN239" s="162"/>
      <c r="AO239" s="162"/>
      <c r="AP239" s="162"/>
      <c r="AQ239" s="162"/>
      <c r="AR239" s="162"/>
      <c r="AS239" s="535"/>
      <c r="AT239" s="535"/>
      <c r="AU239" s="536">
        <v>125</v>
      </c>
      <c r="AV239" s="536">
        <v>126</v>
      </c>
      <c r="AW239" s="535"/>
      <c r="AX239" s="535"/>
      <c r="AY239" s="535"/>
      <c r="AZ239" s="535"/>
      <c r="BA239" s="535"/>
      <c r="BB239" s="163"/>
      <c r="BC239" s="163"/>
      <c r="BD239" s="163"/>
      <c r="BE239" s="163"/>
      <c r="BF239" s="163"/>
      <c r="BG239" s="163"/>
      <c r="BH239" s="163"/>
    </row>
    <row r="240" spans="1:60" s="159" customFormat="1" ht="12.75" x14ac:dyDescent="0.2">
      <c r="A240" s="525"/>
      <c r="C240" s="160" t="str">
        <f t="shared" si="3"/>
        <v/>
      </c>
      <c r="D240" s="164"/>
      <c r="E240" s="164"/>
      <c r="F240" s="164"/>
      <c r="G240" s="164"/>
      <c r="H240" s="543"/>
      <c r="I240" s="543"/>
      <c r="J240" s="543"/>
      <c r="K240" s="164"/>
      <c r="L240" s="543"/>
      <c r="M240" s="543"/>
      <c r="N240" s="543"/>
      <c r="O240" s="543"/>
      <c r="P240" s="543"/>
      <c r="Q240" s="543"/>
      <c r="R240" s="164"/>
      <c r="S240" s="164"/>
      <c r="T240" s="164"/>
      <c r="U240" s="164"/>
      <c r="V240" s="164"/>
      <c r="W240" s="543"/>
      <c r="X240" s="543"/>
      <c r="Y240" s="543"/>
      <c r="Z240" s="543"/>
      <c r="AA240" s="162"/>
      <c r="AB240" s="162"/>
      <c r="AC240" s="162"/>
      <c r="AD240" s="162"/>
      <c r="AE240" s="162"/>
      <c r="AF240" s="162"/>
      <c r="AG240" s="162"/>
      <c r="AH240" s="162"/>
      <c r="AI240" s="162"/>
      <c r="AJ240" s="162"/>
      <c r="AK240" s="162"/>
      <c r="AL240" s="162"/>
      <c r="AM240" s="162"/>
      <c r="AN240" s="162"/>
      <c r="AO240" s="162"/>
      <c r="AP240" s="162"/>
      <c r="AQ240" s="162"/>
      <c r="AR240" s="162"/>
      <c r="AS240" s="535"/>
      <c r="AT240" s="535"/>
      <c r="AU240" s="536">
        <v>126</v>
      </c>
      <c r="AV240" s="536">
        <v>127</v>
      </c>
      <c r="AW240" s="535"/>
      <c r="AX240" s="535"/>
      <c r="AY240" s="535"/>
      <c r="AZ240" s="535"/>
      <c r="BA240" s="535"/>
      <c r="BB240" s="163"/>
      <c r="BC240" s="163"/>
      <c r="BD240" s="163"/>
      <c r="BE240" s="163"/>
      <c r="BF240" s="163"/>
      <c r="BG240" s="163"/>
      <c r="BH240" s="163"/>
    </row>
    <row r="241" spans="1:60" s="159" customFormat="1" ht="12.75" x14ac:dyDescent="0.2">
      <c r="A241" s="525"/>
      <c r="C241" s="160" t="str">
        <f t="shared" si="3"/>
        <v/>
      </c>
      <c r="D241" s="164"/>
      <c r="E241" s="164"/>
      <c r="F241" s="164"/>
      <c r="G241" s="164"/>
      <c r="H241" s="543"/>
      <c r="I241" s="543"/>
      <c r="J241" s="543"/>
      <c r="K241" s="164"/>
      <c r="L241" s="543"/>
      <c r="M241" s="543"/>
      <c r="N241" s="543"/>
      <c r="O241" s="543"/>
      <c r="P241" s="543"/>
      <c r="Q241" s="543"/>
      <c r="R241" s="164"/>
      <c r="S241" s="164"/>
      <c r="T241" s="164"/>
      <c r="U241" s="164"/>
      <c r="V241" s="164"/>
      <c r="W241" s="543"/>
      <c r="X241" s="543"/>
      <c r="Y241" s="543"/>
      <c r="Z241" s="543"/>
      <c r="AA241" s="162"/>
      <c r="AB241" s="162"/>
      <c r="AC241" s="162"/>
      <c r="AD241" s="162"/>
      <c r="AE241" s="162"/>
      <c r="AF241" s="162"/>
      <c r="AG241" s="162"/>
      <c r="AH241" s="162"/>
      <c r="AI241" s="162"/>
      <c r="AJ241" s="162"/>
      <c r="AK241" s="162"/>
      <c r="AL241" s="162"/>
      <c r="AM241" s="162"/>
      <c r="AN241" s="162"/>
      <c r="AO241" s="162"/>
      <c r="AP241" s="162"/>
      <c r="AQ241" s="162"/>
      <c r="AR241" s="162"/>
      <c r="AS241" s="535"/>
      <c r="AT241" s="535"/>
      <c r="AU241" s="536">
        <v>127</v>
      </c>
      <c r="AV241" s="536">
        <v>128</v>
      </c>
      <c r="AW241" s="535"/>
      <c r="AX241" s="535"/>
      <c r="AY241" s="535"/>
      <c r="AZ241" s="535"/>
      <c r="BA241" s="535"/>
      <c r="BB241" s="163"/>
      <c r="BC241" s="163"/>
      <c r="BD241" s="163"/>
      <c r="BE241" s="163"/>
      <c r="BF241" s="163"/>
      <c r="BG241" s="163"/>
      <c r="BH241" s="163"/>
    </row>
    <row r="242" spans="1:60" s="159" customFormat="1" ht="12.75" x14ac:dyDescent="0.2">
      <c r="A242" s="525"/>
      <c r="C242" s="160" t="str">
        <f t="shared" si="3"/>
        <v/>
      </c>
      <c r="D242" s="164"/>
      <c r="E242" s="164"/>
      <c r="F242" s="164"/>
      <c r="G242" s="164"/>
      <c r="H242" s="543"/>
      <c r="I242" s="543"/>
      <c r="J242" s="543"/>
      <c r="K242" s="164"/>
      <c r="L242" s="543"/>
      <c r="M242" s="543"/>
      <c r="N242" s="543"/>
      <c r="O242" s="543"/>
      <c r="P242" s="543"/>
      <c r="Q242" s="543"/>
      <c r="R242" s="164"/>
      <c r="S242" s="164"/>
      <c r="T242" s="164"/>
      <c r="U242" s="164"/>
      <c r="V242" s="164"/>
      <c r="W242" s="543"/>
      <c r="X242" s="543"/>
      <c r="Y242" s="543"/>
      <c r="Z242" s="543"/>
      <c r="AA242" s="162"/>
      <c r="AB242" s="162"/>
      <c r="AC242" s="162"/>
      <c r="AD242" s="162"/>
      <c r="AE242" s="162"/>
      <c r="AF242" s="162"/>
      <c r="AG242" s="162"/>
      <c r="AH242" s="162"/>
      <c r="AI242" s="162"/>
      <c r="AJ242" s="162"/>
      <c r="AK242" s="162"/>
      <c r="AL242" s="162"/>
      <c r="AM242" s="162"/>
      <c r="AN242" s="162"/>
      <c r="AO242" s="162"/>
      <c r="AP242" s="162"/>
      <c r="AQ242" s="162"/>
      <c r="AR242" s="162"/>
      <c r="AS242" s="535"/>
      <c r="AT242" s="535"/>
      <c r="AU242" s="536">
        <v>128</v>
      </c>
      <c r="AV242" s="536">
        <v>129</v>
      </c>
      <c r="AW242" s="535"/>
      <c r="AX242" s="535"/>
      <c r="AY242" s="535"/>
      <c r="AZ242" s="535"/>
      <c r="BA242" s="535"/>
      <c r="BB242" s="163"/>
      <c r="BC242" s="163"/>
      <c r="BD242" s="163"/>
      <c r="BE242" s="163"/>
      <c r="BF242" s="163"/>
      <c r="BG242" s="163"/>
      <c r="BH242" s="163"/>
    </row>
    <row r="243" spans="1:60" s="159" customFormat="1" ht="12.75" x14ac:dyDescent="0.2">
      <c r="A243" s="525"/>
      <c r="C243" s="160" t="str">
        <f t="shared" si="3"/>
        <v/>
      </c>
      <c r="D243" s="164"/>
      <c r="E243" s="164"/>
      <c r="F243" s="164"/>
      <c r="G243" s="164"/>
      <c r="H243" s="543"/>
      <c r="I243" s="543"/>
      <c r="J243" s="543"/>
      <c r="K243" s="164"/>
      <c r="L243" s="543"/>
      <c r="M243" s="543"/>
      <c r="N243" s="543"/>
      <c r="O243" s="543"/>
      <c r="P243" s="543"/>
      <c r="Q243" s="543"/>
      <c r="R243" s="164"/>
      <c r="S243" s="164"/>
      <c r="T243" s="164"/>
      <c r="U243" s="164"/>
      <c r="V243" s="164"/>
      <c r="W243" s="543"/>
      <c r="X243" s="543"/>
      <c r="Y243" s="543"/>
      <c r="Z243" s="543"/>
      <c r="AA243" s="162"/>
      <c r="AB243" s="162"/>
      <c r="AC243" s="162"/>
      <c r="AD243" s="162"/>
      <c r="AE243" s="162"/>
      <c r="AF243" s="162"/>
      <c r="AG243" s="162"/>
      <c r="AH243" s="162"/>
      <c r="AI243" s="162"/>
      <c r="AJ243" s="162"/>
      <c r="AK243" s="162"/>
      <c r="AL243" s="162"/>
      <c r="AM243" s="162"/>
      <c r="AN243" s="162"/>
      <c r="AO243" s="162"/>
      <c r="AP243" s="162"/>
      <c r="AQ243" s="162"/>
      <c r="AR243" s="162"/>
      <c r="AS243" s="535"/>
      <c r="AT243" s="535"/>
      <c r="AU243" s="536">
        <v>129</v>
      </c>
      <c r="AV243" s="536">
        <v>130</v>
      </c>
      <c r="AW243" s="535"/>
      <c r="AX243" s="535"/>
      <c r="AY243" s="535"/>
      <c r="AZ243" s="535"/>
      <c r="BA243" s="535"/>
      <c r="BB243" s="163"/>
      <c r="BC243" s="163"/>
      <c r="BD243" s="163"/>
      <c r="BE243" s="163"/>
      <c r="BF243" s="163"/>
      <c r="BG243" s="163"/>
      <c r="BH243" s="163"/>
    </row>
    <row r="244" spans="1:60" s="159" customFormat="1" ht="12.75" x14ac:dyDescent="0.2">
      <c r="A244" s="525"/>
      <c r="C244" s="160" t="str">
        <f t="shared" ref="C244:C264" si="4">IF($G$100&gt;=AV243,AV243,"")</f>
        <v/>
      </c>
      <c r="D244" s="164"/>
      <c r="E244" s="164"/>
      <c r="F244" s="164"/>
      <c r="G244" s="164"/>
      <c r="H244" s="543"/>
      <c r="I244" s="543"/>
      <c r="J244" s="543"/>
      <c r="K244" s="164"/>
      <c r="L244" s="543"/>
      <c r="M244" s="543"/>
      <c r="N244" s="543"/>
      <c r="O244" s="543"/>
      <c r="P244" s="543"/>
      <c r="Q244" s="543"/>
      <c r="R244" s="164"/>
      <c r="S244" s="164"/>
      <c r="T244" s="164"/>
      <c r="U244" s="164"/>
      <c r="V244" s="164"/>
      <c r="W244" s="543"/>
      <c r="X244" s="543"/>
      <c r="Y244" s="543"/>
      <c r="Z244" s="543"/>
      <c r="AA244" s="162"/>
      <c r="AB244" s="162"/>
      <c r="AC244" s="162"/>
      <c r="AD244" s="162"/>
      <c r="AE244" s="162"/>
      <c r="AF244" s="162"/>
      <c r="AG244" s="162"/>
      <c r="AH244" s="162"/>
      <c r="AI244" s="162"/>
      <c r="AJ244" s="162"/>
      <c r="AK244" s="162"/>
      <c r="AL244" s="162"/>
      <c r="AM244" s="162"/>
      <c r="AN244" s="162"/>
      <c r="AO244" s="162"/>
      <c r="AP244" s="162"/>
      <c r="AQ244" s="162"/>
      <c r="AR244" s="162"/>
      <c r="AS244" s="535"/>
      <c r="AT244" s="535"/>
      <c r="AU244" s="536">
        <v>130</v>
      </c>
      <c r="AV244" s="536">
        <v>131</v>
      </c>
      <c r="AW244" s="535"/>
      <c r="AX244" s="535"/>
      <c r="AY244" s="535"/>
      <c r="AZ244" s="535"/>
      <c r="BA244" s="535"/>
      <c r="BB244" s="163"/>
      <c r="BC244" s="163"/>
      <c r="BD244" s="163"/>
      <c r="BE244" s="163"/>
      <c r="BF244" s="163"/>
      <c r="BG244" s="163"/>
      <c r="BH244" s="163"/>
    </row>
    <row r="245" spans="1:60" s="159" customFormat="1" ht="12.75" x14ac:dyDescent="0.2">
      <c r="A245" s="525"/>
      <c r="C245" s="160" t="str">
        <f t="shared" si="4"/>
        <v/>
      </c>
      <c r="D245" s="164"/>
      <c r="E245" s="164"/>
      <c r="F245" s="164"/>
      <c r="G245" s="164"/>
      <c r="H245" s="543"/>
      <c r="I245" s="543"/>
      <c r="J245" s="543"/>
      <c r="K245" s="164"/>
      <c r="L245" s="543"/>
      <c r="M245" s="543"/>
      <c r="N245" s="543"/>
      <c r="O245" s="543"/>
      <c r="P245" s="543"/>
      <c r="Q245" s="543"/>
      <c r="R245" s="164"/>
      <c r="S245" s="164"/>
      <c r="T245" s="164"/>
      <c r="U245" s="164"/>
      <c r="V245" s="164"/>
      <c r="W245" s="543"/>
      <c r="X245" s="543"/>
      <c r="Y245" s="543"/>
      <c r="Z245" s="543"/>
      <c r="AA245" s="162"/>
      <c r="AB245" s="162"/>
      <c r="AC245" s="162"/>
      <c r="AD245" s="162"/>
      <c r="AE245" s="162"/>
      <c r="AF245" s="162"/>
      <c r="AG245" s="162"/>
      <c r="AH245" s="162"/>
      <c r="AI245" s="162"/>
      <c r="AJ245" s="162"/>
      <c r="AK245" s="162"/>
      <c r="AL245" s="162"/>
      <c r="AM245" s="162"/>
      <c r="AN245" s="162"/>
      <c r="AO245" s="162"/>
      <c r="AP245" s="162"/>
      <c r="AQ245" s="162"/>
      <c r="AR245" s="162"/>
      <c r="AS245" s="535"/>
      <c r="AT245" s="535"/>
      <c r="AU245" s="536">
        <v>131</v>
      </c>
      <c r="AV245" s="536">
        <v>132</v>
      </c>
      <c r="AW245" s="535"/>
      <c r="AX245" s="535"/>
      <c r="AY245" s="535"/>
      <c r="AZ245" s="535"/>
      <c r="BA245" s="535"/>
      <c r="BB245" s="163"/>
      <c r="BC245" s="163"/>
      <c r="BD245" s="163"/>
      <c r="BE245" s="163"/>
      <c r="BF245" s="163"/>
      <c r="BG245" s="163"/>
      <c r="BH245" s="163"/>
    </row>
    <row r="246" spans="1:60" s="159" customFormat="1" ht="12.75" x14ac:dyDescent="0.2">
      <c r="A246" s="525"/>
      <c r="C246" s="160" t="str">
        <f t="shared" si="4"/>
        <v/>
      </c>
      <c r="D246" s="164"/>
      <c r="E246" s="164"/>
      <c r="F246" s="164"/>
      <c r="G246" s="164"/>
      <c r="H246" s="543"/>
      <c r="I246" s="543"/>
      <c r="J246" s="543"/>
      <c r="K246" s="164"/>
      <c r="L246" s="543"/>
      <c r="M246" s="543"/>
      <c r="N246" s="543"/>
      <c r="O246" s="543"/>
      <c r="P246" s="543"/>
      <c r="Q246" s="543"/>
      <c r="R246" s="164"/>
      <c r="S246" s="164"/>
      <c r="T246" s="164"/>
      <c r="U246" s="164"/>
      <c r="V246" s="164"/>
      <c r="W246" s="543"/>
      <c r="X246" s="543"/>
      <c r="Y246" s="543"/>
      <c r="Z246" s="543"/>
      <c r="AA246" s="162"/>
      <c r="AB246" s="162"/>
      <c r="AC246" s="162"/>
      <c r="AD246" s="162"/>
      <c r="AE246" s="162"/>
      <c r="AF246" s="162"/>
      <c r="AG246" s="162"/>
      <c r="AH246" s="162"/>
      <c r="AI246" s="162"/>
      <c r="AJ246" s="162"/>
      <c r="AK246" s="162"/>
      <c r="AL246" s="162"/>
      <c r="AM246" s="162"/>
      <c r="AN246" s="162"/>
      <c r="AO246" s="162"/>
      <c r="AP246" s="162"/>
      <c r="AQ246" s="162"/>
      <c r="AR246" s="162"/>
      <c r="AS246" s="535"/>
      <c r="AT246" s="535"/>
      <c r="AU246" s="536">
        <v>132</v>
      </c>
      <c r="AV246" s="536">
        <v>133</v>
      </c>
      <c r="AW246" s="535"/>
      <c r="AX246" s="535"/>
      <c r="AY246" s="535"/>
      <c r="AZ246" s="535"/>
      <c r="BA246" s="535"/>
      <c r="BB246" s="163"/>
      <c r="BC246" s="163"/>
      <c r="BD246" s="163"/>
      <c r="BE246" s="163"/>
      <c r="BF246" s="163"/>
      <c r="BG246" s="163"/>
      <c r="BH246" s="163"/>
    </row>
    <row r="247" spans="1:60" s="159" customFormat="1" ht="12.75" x14ac:dyDescent="0.2">
      <c r="A247" s="525"/>
      <c r="C247" s="160" t="str">
        <f t="shared" si="4"/>
        <v/>
      </c>
      <c r="D247" s="164"/>
      <c r="E247" s="164"/>
      <c r="F247" s="164"/>
      <c r="G247" s="164"/>
      <c r="H247" s="543"/>
      <c r="I247" s="543"/>
      <c r="J247" s="543"/>
      <c r="K247" s="164"/>
      <c r="L247" s="543"/>
      <c r="M247" s="543"/>
      <c r="N247" s="543"/>
      <c r="O247" s="543"/>
      <c r="P247" s="543"/>
      <c r="Q247" s="543"/>
      <c r="R247" s="164"/>
      <c r="S247" s="164"/>
      <c r="T247" s="164"/>
      <c r="U247" s="164"/>
      <c r="V247" s="164"/>
      <c r="W247" s="543"/>
      <c r="X247" s="543"/>
      <c r="Y247" s="543"/>
      <c r="Z247" s="543"/>
      <c r="AA247" s="162"/>
      <c r="AB247" s="162"/>
      <c r="AC247" s="162"/>
      <c r="AD247" s="162"/>
      <c r="AE247" s="162"/>
      <c r="AF247" s="162"/>
      <c r="AG247" s="162"/>
      <c r="AH247" s="162"/>
      <c r="AI247" s="162"/>
      <c r="AJ247" s="162"/>
      <c r="AK247" s="162"/>
      <c r="AL247" s="162"/>
      <c r="AM247" s="162"/>
      <c r="AN247" s="162"/>
      <c r="AO247" s="162"/>
      <c r="AP247" s="162"/>
      <c r="AQ247" s="162"/>
      <c r="AR247" s="162"/>
      <c r="AS247" s="535"/>
      <c r="AT247" s="535"/>
      <c r="AU247" s="536">
        <v>133</v>
      </c>
      <c r="AV247" s="536">
        <v>134</v>
      </c>
      <c r="AW247" s="535"/>
      <c r="AX247" s="535"/>
      <c r="AY247" s="535"/>
      <c r="AZ247" s="535"/>
      <c r="BA247" s="535"/>
      <c r="BB247" s="163"/>
      <c r="BC247" s="163"/>
      <c r="BD247" s="163"/>
      <c r="BE247" s="163"/>
      <c r="BF247" s="163"/>
      <c r="BG247" s="163"/>
      <c r="BH247" s="163"/>
    </row>
    <row r="248" spans="1:60" s="159" customFormat="1" ht="12.75" x14ac:dyDescent="0.2">
      <c r="A248" s="525"/>
      <c r="C248" s="160" t="str">
        <f t="shared" si="4"/>
        <v/>
      </c>
      <c r="D248" s="164"/>
      <c r="E248" s="164"/>
      <c r="F248" s="164"/>
      <c r="G248" s="164"/>
      <c r="H248" s="543"/>
      <c r="I248" s="543"/>
      <c r="J248" s="543"/>
      <c r="K248" s="164"/>
      <c r="L248" s="543"/>
      <c r="M248" s="543"/>
      <c r="N248" s="543"/>
      <c r="O248" s="543"/>
      <c r="P248" s="543"/>
      <c r="Q248" s="543"/>
      <c r="R248" s="164"/>
      <c r="S248" s="164"/>
      <c r="T248" s="164"/>
      <c r="U248" s="164"/>
      <c r="V248" s="164"/>
      <c r="W248" s="543"/>
      <c r="X248" s="543"/>
      <c r="Y248" s="543"/>
      <c r="Z248" s="543"/>
      <c r="AA248" s="162"/>
      <c r="AB248" s="162"/>
      <c r="AC248" s="162"/>
      <c r="AD248" s="162"/>
      <c r="AE248" s="162"/>
      <c r="AF248" s="162"/>
      <c r="AG248" s="162"/>
      <c r="AH248" s="162"/>
      <c r="AI248" s="162"/>
      <c r="AJ248" s="162"/>
      <c r="AK248" s="162"/>
      <c r="AL248" s="162"/>
      <c r="AM248" s="162"/>
      <c r="AN248" s="162"/>
      <c r="AO248" s="162"/>
      <c r="AP248" s="162"/>
      <c r="AQ248" s="162"/>
      <c r="AR248" s="162"/>
      <c r="AS248" s="535"/>
      <c r="AT248" s="535"/>
      <c r="AU248" s="536">
        <v>134</v>
      </c>
      <c r="AV248" s="536">
        <v>135</v>
      </c>
      <c r="AW248" s="535"/>
      <c r="AX248" s="535"/>
      <c r="AY248" s="535"/>
      <c r="AZ248" s="535"/>
      <c r="BA248" s="535"/>
      <c r="BB248" s="163"/>
      <c r="BC248" s="163"/>
      <c r="BD248" s="163"/>
      <c r="BE248" s="163"/>
      <c r="BF248" s="163"/>
      <c r="BG248" s="163"/>
      <c r="BH248" s="163"/>
    </row>
    <row r="249" spans="1:60" s="159" customFormat="1" ht="12.75" x14ac:dyDescent="0.2">
      <c r="A249" s="525"/>
      <c r="C249" s="160" t="str">
        <f t="shared" si="4"/>
        <v/>
      </c>
      <c r="D249" s="164"/>
      <c r="E249" s="164"/>
      <c r="F249" s="164"/>
      <c r="G249" s="164"/>
      <c r="H249" s="543"/>
      <c r="I249" s="543"/>
      <c r="J249" s="543"/>
      <c r="K249" s="164"/>
      <c r="L249" s="543"/>
      <c r="M249" s="543"/>
      <c r="N249" s="543"/>
      <c r="O249" s="543"/>
      <c r="P249" s="543"/>
      <c r="Q249" s="543"/>
      <c r="R249" s="164"/>
      <c r="S249" s="164"/>
      <c r="T249" s="164"/>
      <c r="U249" s="164"/>
      <c r="V249" s="164"/>
      <c r="W249" s="543"/>
      <c r="X249" s="543"/>
      <c r="Y249" s="543"/>
      <c r="Z249" s="543"/>
      <c r="AA249" s="162"/>
      <c r="AB249" s="162"/>
      <c r="AC249" s="162"/>
      <c r="AD249" s="162"/>
      <c r="AE249" s="162"/>
      <c r="AF249" s="162"/>
      <c r="AG249" s="162"/>
      <c r="AH249" s="162"/>
      <c r="AI249" s="162"/>
      <c r="AJ249" s="162"/>
      <c r="AK249" s="162"/>
      <c r="AL249" s="162"/>
      <c r="AM249" s="162"/>
      <c r="AN249" s="162"/>
      <c r="AO249" s="162"/>
      <c r="AP249" s="162"/>
      <c r="AQ249" s="162"/>
      <c r="AR249" s="162"/>
      <c r="AS249" s="535"/>
      <c r="AT249" s="535"/>
      <c r="AU249" s="536">
        <v>135</v>
      </c>
      <c r="AV249" s="536">
        <v>136</v>
      </c>
      <c r="AW249" s="535"/>
      <c r="AX249" s="535"/>
      <c r="AY249" s="535"/>
      <c r="AZ249" s="535"/>
      <c r="BA249" s="535"/>
      <c r="BB249" s="163"/>
      <c r="BC249" s="163"/>
      <c r="BD249" s="163"/>
      <c r="BE249" s="163"/>
      <c r="BF249" s="163"/>
      <c r="BG249" s="163"/>
      <c r="BH249" s="163"/>
    </row>
    <row r="250" spans="1:60" s="159" customFormat="1" ht="12.75" x14ac:dyDescent="0.2">
      <c r="A250" s="525"/>
      <c r="C250" s="160" t="str">
        <f t="shared" si="4"/>
        <v/>
      </c>
      <c r="D250" s="164"/>
      <c r="E250" s="164"/>
      <c r="F250" s="164"/>
      <c r="G250" s="164"/>
      <c r="H250" s="543"/>
      <c r="I250" s="543"/>
      <c r="J250" s="543"/>
      <c r="K250" s="164"/>
      <c r="L250" s="543"/>
      <c r="M250" s="543"/>
      <c r="N250" s="543"/>
      <c r="O250" s="543"/>
      <c r="P250" s="543"/>
      <c r="Q250" s="543"/>
      <c r="R250" s="164"/>
      <c r="S250" s="164"/>
      <c r="T250" s="164"/>
      <c r="U250" s="164"/>
      <c r="V250" s="164"/>
      <c r="W250" s="543"/>
      <c r="X250" s="543"/>
      <c r="Y250" s="543"/>
      <c r="Z250" s="543"/>
      <c r="AA250" s="162"/>
      <c r="AB250" s="162"/>
      <c r="AC250" s="162"/>
      <c r="AD250" s="162"/>
      <c r="AE250" s="162"/>
      <c r="AF250" s="162"/>
      <c r="AG250" s="162"/>
      <c r="AH250" s="162"/>
      <c r="AI250" s="162"/>
      <c r="AJ250" s="162"/>
      <c r="AK250" s="162"/>
      <c r="AL250" s="162"/>
      <c r="AM250" s="162"/>
      <c r="AN250" s="162"/>
      <c r="AO250" s="162"/>
      <c r="AP250" s="162"/>
      <c r="AQ250" s="162"/>
      <c r="AR250" s="162"/>
      <c r="AS250" s="535"/>
      <c r="AT250" s="535"/>
      <c r="AU250" s="536">
        <v>136</v>
      </c>
      <c r="AV250" s="536">
        <v>137</v>
      </c>
      <c r="AW250" s="535"/>
      <c r="AX250" s="535"/>
      <c r="AY250" s="535"/>
      <c r="AZ250" s="535"/>
      <c r="BA250" s="535"/>
      <c r="BB250" s="163"/>
      <c r="BC250" s="163"/>
      <c r="BD250" s="163"/>
      <c r="BE250" s="163"/>
      <c r="BF250" s="163"/>
      <c r="BG250" s="163"/>
      <c r="BH250" s="163"/>
    </row>
    <row r="251" spans="1:60" s="159" customFormat="1" ht="12.75" x14ac:dyDescent="0.2">
      <c r="A251" s="525"/>
      <c r="C251" s="160" t="str">
        <f t="shared" si="4"/>
        <v/>
      </c>
      <c r="D251" s="164"/>
      <c r="E251" s="164"/>
      <c r="F251" s="164"/>
      <c r="G251" s="164"/>
      <c r="H251" s="543"/>
      <c r="I251" s="543"/>
      <c r="J251" s="543"/>
      <c r="K251" s="164"/>
      <c r="L251" s="543"/>
      <c r="M251" s="543"/>
      <c r="N251" s="543"/>
      <c r="O251" s="543"/>
      <c r="P251" s="543"/>
      <c r="Q251" s="543"/>
      <c r="R251" s="164"/>
      <c r="S251" s="164"/>
      <c r="T251" s="164"/>
      <c r="U251" s="164"/>
      <c r="V251" s="164"/>
      <c r="W251" s="543"/>
      <c r="X251" s="543"/>
      <c r="Y251" s="543"/>
      <c r="Z251" s="543"/>
      <c r="AA251" s="162"/>
      <c r="AB251" s="162"/>
      <c r="AC251" s="162"/>
      <c r="AD251" s="162"/>
      <c r="AE251" s="162"/>
      <c r="AF251" s="162"/>
      <c r="AG251" s="162"/>
      <c r="AH251" s="162"/>
      <c r="AI251" s="162"/>
      <c r="AJ251" s="162"/>
      <c r="AK251" s="162"/>
      <c r="AL251" s="162"/>
      <c r="AM251" s="162"/>
      <c r="AN251" s="162"/>
      <c r="AO251" s="162"/>
      <c r="AP251" s="162"/>
      <c r="AQ251" s="162"/>
      <c r="AR251" s="162"/>
      <c r="AS251" s="535"/>
      <c r="AT251" s="535"/>
      <c r="AU251" s="536">
        <v>137</v>
      </c>
      <c r="AV251" s="536">
        <v>138</v>
      </c>
      <c r="AW251" s="535"/>
      <c r="AX251" s="535"/>
      <c r="AY251" s="535"/>
      <c r="AZ251" s="535"/>
      <c r="BA251" s="535"/>
      <c r="BB251" s="163"/>
      <c r="BC251" s="163"/>
      <c r="BD251" s="163"/>
      <c r="BE251" s="163"/>
      <c r="BF251" s="163"/>
      <c r="BG251" s="163"/>
      <c r="BH251" s="163"/>
    </row>
    <row r="252" spans="1:60" s="159" customFormat="1" ht="12.75" x14ac:dyDescent="0.2">
      <c r="A252" s="525"/>
      <c r="C252" s="160" t="str">
        <f t="shared" si="4"/>
        <v/>
      </c>
      <c r="D252" s="164"/>
      <c r="E252" s="164"/>
      <c r="F252" s="164"/>
      <c r="G252" s="164"/>
      <c r="H252" s="543"/>
      <c r="I252" s="543"/>
      <c r="J252" s="543"/>
      <c r="K252" s="164"/>
      <c r="L252" s="543"/>
      <c r="M252" s="543"/>
      <c r="N252" s="543"/>
      <c r="O252" s="543"/>
      <c r="P252" s="543"/>
      <c r="Q252" s="543"/>
      <c r="R252" s="164"/>
      <c r="S252" s="164"/>
      <c r="T252" s="164"/>
      <c r="U252" s="164"/>
      <c r="V252" s="164"/>
      <c r="W252" s="543"/>
      <c r="X252" s="543"/>
      <c r="Y252" s="543"/>
      <c r="Z252" s="543"/>
      <c r="AA252" s="162"/>
      <c r="AB252" s="162"/>
      <c r="AC252" s="162"/>
      <c r="AD252" s="162"/>
      <c r="AE252" s="162"/>
      <c r="AF252" s="162"/>
      <c r="AG252" s="162"/>
      <c r="AH252" s="162"/>
      <c r="AI252" s="162"/>
      <c r="AJ252" s="162"/>
      <c r="AK252" s="162"/>
      <c r="AL252" s="162"/>
      <c r="AM252" s="162"/>
      <c r="AN252" s="162"/>
      <c r="AO252" s="162"/>
      <c r="AP252" s="162"/>
      <c r="AQ252" s="162"/>
      <c r="AR252" s="162"/>
      <c r="AS252" s="535"/>
      <c r="AT252" s="535"/>
      <c r="AU252" s="536">
        <v>138</v>
      </c>
      <c r="AV252" s="536">
        <v>139</v>
      </c>
      <c r="AW252" s="535"/>
      <c r="AX252" s="535"/>
      <c r="AY252" s="535"/>
      <c r="AZ252" s="535"/>
      <c r="BA252" s="535"/>
      <c r="BB252" s="163"/>
      <c r="BC252" s="163"/>
      <c r="BD252" s="163"/>
      <c r="BE252" s="163"/>
      <c r="BF252" s="163"/>
      <c r="BG252" s="163"/>
      <c r="BH252" s="163"/>
    </row>
    <row r="253" spans="1:60" s="159" customFormat="1" ht="12.75" x14ac:dyDescent="0.2">
      <c r="A253" s="525"/>
      <c r="C253" s="160" t="str">
        <f t="shared" si="4"/>
        <v/>
      </c>
      <c r="D253" s="164"/>
      <c r="E253" s="164"/>
      <c r="F253" s="164"/>
      <c r="G253" s="164"/>
      <c r="H253" s="543"/>
      <c r="I253" s="543"/>
      <c r="J253" s="543"/>
      <c r="K253" s="164"/>
      <c r="L253" s="543"/>
      <c r="M253" s="543"/>
      <c r="N253" s="543"/>
      <c r="O253" s="543"/>
      <c r="P253" s="543"/>
      <c r="Q253" s="543"/>
      <c r="R253" s="164"/>
      <c r="S253" s="164"/>
      <c r="T253" s="164"/>
      <c r="U253" s="164"/>
      <c r="V253" s="164"/>
      <c r="W253" s="543"/>
      <c r="X253" s="543"/>
      <c r="Y253" s="543"/>
      <c r="Z253" s="543"/>
      <c r="AA253" s="162"/>
      <c r="AB253" s="162"/>
      <c r="AC253" s="162"/>
      <c r="AD253" s="162"/>
      <c r="AE253" s="162"/>
      <c r="AF253" s="162"/>
      <c r="AG253" s="162"/>
      <c r="AH253" s="162"/>
      <c r="AI253" s="162"/>
      <c r="AJ253" s="162"/>
      <c r="AK253" s="162"/>
      <c r="AL253" s="162"/>
      <c r="AM253" s="162"/>
      <c r="AN253" s="162"/>
      <c r="AO253" s="162"/>
      <c r="AP253" s="162"/>
      <c r="AQ253" s="162"/>
      <c r="AR253" s="162"/>
      <c r="AS253" s="535"/>
      <c r="AT253" s="535"/>
      <c r="AU253" s="536">
        <v>139</v>
      </c>
      <c r="AV253" s="536">
        <v>140</v>
      </c>
      <c r="AW253" s="535"/>
      <c r="AX253" s="535"/>
      <c r="AY253" s="535"/>
      <c r="AZ253" s="535"/>
      <c r="BA253" s="535"/>
      <c r="BB253" s="163"/>
      <c r="BC253" s="163"/>
      <c r="BD253" s="163"/>
      <c r="BE253" s="163"/>
      <c r="BF253" s="163"/>
      <c r="BG253" s="163"/>
      <c r="BH253" s="163"/>
    </row>
    <row r="254" spans="1:60" s="159" customFormat="1" ht="12.75" x14ac:dyDescent="0.2">
      <c r="A254" s="525"/>
      <c r="C254" s="160" t="str">
        <f t="shared" si="4"/>
        <v/>
      </c>
      <c r="D254" s="164"/>
      <c r="E254" s="164"/>
      <c r="F254" s="164"/>
      <c r="G254" s="164"/>
      <c r="H254" s="543"/>
      <c r="I254" s="543"/>
      <c r="J254" s="543"/>
      <c r="K254" s="164"/>
      <c r="L254" s="543"/>
      <c r="M254" s="543"/>
      <c r="N254" s="543"/>
      <c r="O254" s="543"/>
      <c r="P254" s="543"/>
      <c r="Q254" s="543"/>
      <c r="R254" s="164"/>
      <c r="S254" s="164"/>
      <c r="T254" s="164"/>
      <c r="U254" s="164"/>
      <c r="V254" s="164"/>
      <c r="W254" s="543"/>
      <c r="X254" s="543"/>
      <c r="Y254" s="543"/>
      <c r="Z254" s="543"/>
      <c r="AA254" s="162"/>
      <c r="AB254" s="162"/>
      <c r="AC254" s="162"/>
      <c r="AD254" s="162"/>
      <c r="AE254" s="162"/>
      <c r="AF254" s="162"/>
      <c r="AG254" s="162"/>
      <c r="AH254" s="162"/>
      <c r="AI254" s="162"/>
      <c r="AJ254" s="162"/>
      <c r="AK254" s="162"/>
      <c r="AL254" s="162"/>
      <c r="AM254" s="162"/>
      <c r="AN254" s="162"/>
      <c r="AO254" s="162"/>
      <c r="AP254" s="162"/>
      <c r="AQ254" s="162"/>
      <c r="AR254" s="162"/>
      <c r="AS254" s="535"/>
      <c r="AT254" s="535"/>
      <c r="AU254" s="536">
        <v>140</v>
      </c>
      <c r="AV254" s="536">
        <v>141</v>
      </c>
      <c r="AW254" s="535"/>
      <c r="AX254" s="535"/>
      <c r="AY254" s="535"/>
      <c r="AZ254" s="535"/>
      <c r="BA254" s="535"/>
      <c r="BB254" s="163"/>
      <c r="BC254" s="163"/>
      <c r="BD254" s="163"/>
      <c r="BE254" s="163"/>
      <c r="BF254" s="163"/>
      <c r="BG254" s="163"/>
      <c r="BH254" s="163"/>
    </row>
    <row r="255" spans="1:60" s="159" customFormat="1" ht="12.75" x14ac:dyDescent="0.2">
      <c r="A255" s="525"/>
      <c r="C255" s="160" t="str">
        <f t="shared" si="4"/>
        <v/>
      </c>
      <c r="D255" s="164"/>
      <c r="E255" s="164"/>
      <c r="F255" s="164"/>
      <c r="G255" s="164"/>
      <c r="H255" s="543"/>
      <c r="I255" s="543"/>
      <c r="J255" s="543"/>
      <c r="K255" s="164"/>
      <c r="L255" s="543"/>
      <c r="M255" s="543"/>
      <c r="N255" s="543"/>
      <c r="O255" s="543"/>
      <c r="P255" s="543"/>
      <c r="Q255" s="543"/>
      <c r="R255" s="164"/>
      <c r="S255" s="164"/>
      <c r="T255" s="164"/>
      <c r="U255" s="164"/>
      <c r="V255" s="164"/>
      <c r="W255" s="543"/>
      <c r="X255" s="543"/>
      <c r="Y255" s="543"/>
      <c r="Z255" s="543"/>
      <c r="AA255" s="162"/>
      <c r="AB255" s="162"/>
      <c r="AC255" s="162"/>
      <c r="AD255" s="162"/>
      <c r="AE255" s="162"/>
      <c r="AF255" s="162"/>
      <c r="AG255" s="162"/>
      <c r="AH255" s="162"/>
      <c r="AI255" s="162"/>
      <c r="AJ255" s="162"/>
      <c r="AK255" s="162"/>
      <c r="AL255" s="162"/>
      <c r="AM255" s="162"/>
      <c r="AN255" s="162"/>
      <c r="AO255" s="162"/>
      <c r="AP255" s="162"/>
      <c r="AQ255" s="162"/>
      <c r="AR255" s="162"/>
      <c r="AS255" s="535"/>
      <c r="AT255" s="535"/>
      <c r="AU255" s="536">
        <v>141</v>
      </c>
      <c r="AV255" s="536">
        <v>142</v>
      </c>
      <c r="AW255" s="535"/>
      <c r="AX255" s="535"/>
      <c r="AY255" s="535"/>
      <c r="AZ255" s="535"/>
      <c r="BA255" s="535"/>
      <c r="BB255" s="163"/>
      <c r="BC255" s="163"/>
      <c r="BD255" s="163"/>
      <c r="BE255" s="163"/>
      <c r="BF255" s="163"/>
      <c r="BG255" s="163"/>
      <c r="BH255" s="163"/>
    </row>
    <row r="256" spans="1:60" s="159" customFormat="1" ht="12.75" x14ac:dyDescent="0.2">
      <c r="A256" s="525"/>
      <c r="C256" s="160" t="str">
        <f t="shared" si="4"/>
        <v/>
      </c>
      <c r="D256" s="164"/>
      <c r="E256" s="164"/>
      <c r="F256" s="164"/>
      <c r="G256" s="164"/>
      <c r="H256" s="543"/>
      <c r="I256" s="543"/>
      <c r="J256" s="543"/>
      <c r="K256" s="164"/>
      <c r="L256" s="543"/>
      <c r="M256" s="543"/>
      <c r="N256" s="543"/>
      <c r="O256" s="543"/>
      <c r="P256" s="543"/>
      <c r="Q256" s="543"/>
      <c r="R256" s="164"/>
      <c r="S256" s="164"/>
      <c r="T256" s="164"/>
      <c r="U256" s="164"/>
      <c r="V256" s="164"/>
      <c r="W256" s="543"/>
      <c r="X256" s="543"/>
      <c r="Y256" s="543"/>
      <c r="Z256" s="543"/>
      <c r="AA256" s="162"/>
      <c r="AB256" s="162"/>
      <c r="AC256" s="162"/>
      <c r="AD256" s="162"/>
      <c r="AE256" s="162"/>
      <c r="AF256" s="162"/>
      <c r="AG256" s="162"/>
      <c r="AH256" s="162"/>
      <c r="AI256" s="162"/>
      <c r="AJ256" s="162"/>
      <c r="AK256" s="162"/>
      <c r="AL256" s="162"/>
      <c r="AM256" s="162"/>
      <c r="AN256" s="162"/>
      <c r="AO256" s="162"/>
      <c r="AP256" s="162"/>
      <c r="AQ256" s="162"/>
      <c r="AR256" s="162"/>
      <c r="AS256" s="535"/>
      <c r="AT256" s="535"/>
      <c r="AU256" s="536">
        <v>142</v>
      </c>
      <c r="AV256" s="536">
        <v>143</v>
      </c>
      <c r="AW256" s="535"/>
      <c r="AX256" s="535"/>
      <c r="AY256" s="535"/>
      <c r="AZ256" s="535"/>
      <c r="BA256" s="535"/>
      <c r="BB256" s="163"/>
      <c r="BC256" s="163"/>
      <c r="BD256" s="163"/>
      <c r="BE256" s="163"/>
      <c r="BF256" s="163"/>
      <c r="BG256" s="163"/>
      <c r="BH256" s="163"/>
    </row>
    <row r="257" spans="1:60" s="159" customFormat="1" ht="12.75" x14ac:dyDescent="0.2">
      <c r="A257" s="525"/>
      <c r="C257" s="160" t="str">
        <f t="shared" si="4"/>
        <v/>
      </c>
      <c r="D257" s="164"/>
      <c r="E257" s="164"/>
      <c r="F257" s="164"/>
      <c r="G257" s="164"/>
      <c r="H257" s="543"/>
      <c r="I257" s="543"/>
      <c r="J257" s="543"/>
      <c r="K257" s="164"/>
      <c r="L257" s="543"/>
      <c r="M257" s="543"/>
      <c r="N257" s="543"/>
      <c r="O257" s="543"/>
      <c r="P257" s="543"/>
      <c r="Q257" s="543"/>
      <c r="R257" s="164"/>
      <c r="S257" s="164"/>
      <c r="T257" s="164"/>
      <c r="U257" s="164"/>
      <c r="V257" s="164"/>
      <c r="W257" s="543"/>
      <c r="X257" s="543"/>
      <c r="Y257" s="543"/>
      <c r="Z257" s="543"/>
      <c r="AA257" s="162"/>
      <c r="AB257" s="162"/>
      <c r="AC257" s="162"/>
      <c r="AD257" s="162"/>
      <c r="AE257" s="162"/>
      <c r="AF257" s="162"/>
      <c r="AG257" s="162"/>
      <c r="AH257" s="162"/>
      <c r="AI257" s="162"/>
      <c r="AJ257" s="162"/>
      <c r="AK257" s="162"/>
      <c r="AL257" s="162"/>
      <c r="AM257" s="162"/>
      <c r="AN257" s="162"/>
      <c r="AO257" s="162"/>
      <c r="AP257" s="162"/>
      <c r="AQ257" s="162"/>
      <c r="AR257" s="162"/>
      <c r="AS257" s="535"/>
      <c r="AT257" s="535"/>
      <c r="AU257" s="536">
        <v>143</v>
      </c>
      <c r="AV257" s="536">
        <v>144</v>
      </c>
      <c r="AW257" s="535"/>
      <c r="AX257" s="535"/>
      <c r="AY257" s="535"/>
      <c r="AZ257" s="535"/>
      <c r="BA257" s="535"/>
      <c r="BB257" s="163"/>
      <c r="BC257" s="163"/>
      <c r="BD257" s="163"/>
      <c r="BE257" s="163"/>
      <c r="BF257" s="163"/>
      <c r="BG257" s="163"/>
      <c r="BH257" s="163"/>
    </row>
    <row r="258" spans="1:60" s="159" customFormat="1" ht="12.75" x14ac:dyDescent="0.2">
      <c r="A258" s="525"/>
      <c r="C258" s="160" t="str">
        <f t="shared" si="4"/>
        <v/>
      </c>
      <c r="D258" s="164"/>
      <c r="E258" s="164"/>
      <c r="F258" s="164"/>
      <c r="G258" s="164"/>
      <c r="H258" s="543"/>
      <c r="I258" s="543"/>
      <c r="J258" s="543"/>
      <c r="K258" s="164"/>
      <c r="L258" s="543"/>
      <c r="M258" s="543"/>
      <c r="N258" s="543"/>
      <c r="O258" s="543"/>
      <c r="P258" s="543"/>
      <c r="Q258" s="543"/>
      <c r="R258" s="164"/>
      <c r="S258" s="164"/>
      <c r="T258" s="164"/>
      <c r="U258" s="164"/>
      <c r="V258" s="164"/>
      <c r="W258" s="543"/>
      <c r="X258" s="543"/>
      <c r="Y258" s="543"/>
      <c r="Z258" s="543"/>
      <c r="AA258" s="162"/>
      <c r="AB258" s="162"/>
      <c r="AC258" s="162"/>
      <c r="AD258" s="162"/>
      <c r="AE258" s="162"/>
      <c r="AF258" s="162"/>
      <c r="AG258" s="162"/>
      <c r="AH258" s="162"/>
      <c r="AI258" s="162"/>
      <c r="AJ258" s="162"/>
      <c r="AK258" s="162"/>
      <c r="AL258" s="162"/>
      <c r="AM258" s="162"/>
      <c r="AN258" s="162"/>
      <c r="AO258" s="162"/>
      <c r="AP258" s="162"/>
      <c r="AQ258" s="162"/>
      <c r="AR258" s="162"/>
      <c r="AS258" s="535"/>
      <c r="AT258" s="535"/>
      <c r="AU258" s="536">
        <v>144</v>
      </c>
      <c r="AV258" s="536">
        <v>145</v>
      </c>
      <c r="AW258" s="535"/>
      <c r="AX258" s="535"/>
      <c r="AY258" s="535"/>
      <c r="AZ258" s="535"/>
      <c r="BA258" s="535"/>
      <c r="BB258" s="163"/>
      <c r="BC258" s="163"/>
      <c r="BD258" s="163"/>
      <c r="BE258" s="163"/>
      <c r="BF258" s="163"/>
      <c r="BG258" s="163"/>
      <c r="BH258" s="163"/>
    </row>
    <row r="259" spans="1:60" s="159" customFormat="1" ht="12.75" x14ac:dyDescent="0.2">
      <c r="A259" s="525"/>
      <c r="C259" s="160" t="str">
        <f t="shared" si="4"/>
        <v/>
      </c>
      <c r="D259" s="164"/>
      <c r="E259" s="164"/>
      <c r="F259" s="164"/>
      <c r="G259" s="164"/>
      <c r="H259" s="543"/>
      <c r="I259" s="543"/>
      <c r="J259" s="543"/>
      <c r="K259" s="164"/>
      <c r="L259" s="543"/>
      <c r="M259" s="543"/>
      <c r="N259" s="543"/>
      <c r="O259" s="543"/>
      <c r="P259" s="543"/>
      <c r="Q259" s="543"/>
      <c r="R259" s="164"/>
      <c r="S259" s="164"/>
      <c r="T259" s="164"/>
      <c r="U259" s="164"/>
      <c r="V259" s="164"/>
      <c r="W259" s="543"/>
      <c r="X259" s="543"/>
      <c r="Y259" s="543"/>
      <c r="Z259" s="543"/>
      <c r="AA259" s="162"/>
      <c r="AB259" s="162"/>
      <c r="AC259" s="162"/>
      <c r="AD259" s="162"/>
      <c r="AE259" s="162"/>
      <c r="AF259" s="162"/>
      <c r="AG259" s="162"/>
      <c r="AH259" s="162"/>
      <c r="AI259" s="162"/>
      <c r="AJ259" s="162"/>
      <c r="AK259" s="162"/>
      <c r="AL259" s="162"/>
      <c r="AM259" s="162"/>
      <c r="AN259" s="162"/>
      <c r="AO259" s="162"/>
      <c r="AP259" s="162"/>
      <c r="AQ259" s="162"/>
      <c r="AR259" s="162"/>
      <c r="AS259" s="535"/>
      <c r="AT259" s="535"/>
      <c r="AU259" s="536">
        <v>145</v>
      </c>
      <c r="AV259" s="536">
        <v>146</v>
      </c>
      <c r="AW259" s="535"/>
      <c r="AX259" s="535"/>
      <c r="AY259" s="535"/>
      <c r="AZ259" s="535"/>
      <c r="BA259" s="535"/>
      <c r="BB259" s="163"/>
      <c r="BC259" s="163"/>
      <c r="BD259" s="163"/>
      <c r="BE259" s="163"/>
      <c r="BF259" s="163"/>
      <c r="BG259" s="163"/>
      <c r="BH259" s="163"/>
    </row>
    <row r="260" spans="1:60" s="159" customFormat="1" ht="12.75" x14ac:dyDescent="0.2">
      <c r="A260" s="525"/>
      <c r="C260" s="160" t="str">
        <f t="shared" si="4"/>
        <v/>
      </c>
      <c r="D260" s="164"/>
      <c r="E260" s="164"/>
      <c r="F260" s="164"/>
      <c r="G260" s="164"/>
      <c r="H260" s="543"/>
      <c r="I260" s="543"/>
      <c r="J260" s="543"/>
      <c r="K260" s="164"/>
      <c r="L260" s="543"/>
      <c r="M260" s="543"/>
      <c r="N260" s="543"/>
      <c r="O260" s="543"/>
      <c r="P260" s="543"/>
      <c r="Q260" s="543"/>
      <c r="R260" s="164"/>
      <c r="S260" s="164"/>
      <c r="T260" s="164"/>
      <c r="U260" s="164"/>
      <c r="V260" s="164"/>
      <c r="W260" s="543"/>
      <c r="X260" s="543"/>
      <c r="Y260" s="543"/>
      <c r="Z260" s="543"/>
      <c r="AA260" s="162"/>
      <c r="AB260" s="162"/>
      <c r="AC260" s="162"/>
      <c r="AD260" s="162"/>
      <c r="AE260" s="162"/>
      <c r="AF260" s="162"/>
      <c r="AG260" s="162"/>
      <c r="AH260" s="162"/>
      <c r="AI260" s="162"/>
      <c r="AJ260" s="162"/>
      <c r="AK260" s="162"/>
      <c r="AL260" s="162"/>
      <c r="AM260" s="162"/>
      <c r="AN260" s="162"/>
      <c r="AO260" s="162"/>
      <c r="AP260" s="162"/>
      <c r="AQ260" s="162"/>
      <c r="AR260" s="162"/>
      <c r="AS260" s="535"/>
      <c r="AT260" s="535"/>
      <c r="AU260" s="536">
        <v>146</v>
      </c>
      <c r="AV260" s="536">
        <v>147</v>
      </c>
      <c r="AW260" s="535"/>
      <c r="AX260" s="535"/>
      <c r="AY260" s="535"/>
      <c r="AZ260" s="535"/>
      <c r="BA260" s="535"/>
      <c r="BB260" s="163"/>
      <c r="BC260" s="163"/>
      <c r="BD260" s="163"/>
      <c r="BE260" s="163"/>
      <c r="BF260" s="163"/>
      <c r="BG260" s="163"/>
      <c r="BH260" s="163"/>
    </row>
    <row r="261" spans="1:60" s="159" customFormat="1" ht="12.75" x14ac:dyDescent="0.2">
      <c r="A261" s="525"/>
      <c r="C261" s="160" t="str">
        <f t="shared" si="4"/>
        <v/>
      </c>
      <c r="D261" s="164"/>
      <c r="E261" s="164"/>
      <c r="F261" s="164"/>
      <c r="G261" s="164"/>
      <c r="H261" s="543"/>
      <c r="I261" s="543"/>
      <c r="J261" s="543"/>
      <c r="K261" s="164"/>
      <c r="L261" s="543"/>
      <c r="M261" s="543"/>
      <c r="N261" s="543"/>
      <c r="O261" s="543"/>
      <c r="P261" s="543"/>
      <c r="Q261" s="543"/>
      <c r="R261" s="164"/>
      <c r="S261" s="164"/>
      <c r="T261" s="164"/>
      <c r="U261" s="164"/>
      <c r="V261" s="164"/>
      <c r="W261" s="543"/>
      <c r="X261" s="543"/>
      <c r="Y261" s="543"/>
      <c r="Z261" s="543"/>
      <c r="AA261" s="162"/>
      <c r="AB261" s="162"/>
      <c r="AC261" s="162"/>
      <c r="AD261" s="162"/>
      <c r="AE261" s="162"/>
      <c r="AF261" s="162"/>
      <c r="AG261" s="162"/>
      <c r="AH261" s="162"/>
      <c r="AI261" s="162"/>
      <c r="AJ261" s="162"/>
      <c r="AK261" s="162"/>
      <c r="AL261" s="162"/>
      <c r="AM261" s="162"/>
      <c r="AN261" s="162"/>
      <c r="AO261" s="162"/>
      <c r="AP261" s="162"/>
      <c r="AQ261" s="162"/>
      <c r="AR261" s="162"/>
      <c r="AS261" s="535"/>
      <c r="AT261" s="535"/>
      <c r="AU261" s="536">
        <v>147</v>
      </c>
      <c r="AV261" s="536">
        <v>148</v>
      </c>
      <c r="AW261" s="535"/>
      <c r="AX261" s="535"/>
      <c r="AY261" s="535"/>
      <c r="AZ261" s="535"/>
      <c r="BA261" s="535"/>
      <c r="BB261" s="163"/>
      <c r="BC261" s="163"/>
      <c r="BD261" s="163"/>
      <c r="BE261" s="163"/>
      <c r="BF261" s="163"/>
      <c r="BG261" s="163"/>
      <c r="BH261" s="163"/>
    </row>
    <row r="262" spans="1:60" s="159" customFormat="1" ht="12.75" x14ac:dyDescent="0.2">
      <c r="A262" s="525"/>
      <c r="C262" s="160" t="str">
        <f t="shared" si="4"/>
        <v/>
      </c>
      <c r="D262" s="164"/>
      <c r="E262" s="164"/>
      <c r="F262" s="164"/>
      <c r="G262" s="164"/>
      <c r="H262" s="543"/>
      <c r="I262" s="543"/>
      <c r="J262" s="543"/>
      <c r="K262" s="164"/>
      <c r="L262" s="543"/>
      <c r="M262" s="543"/>
      <c r="N262" s="543"/>
      <c r="O262" s="543"/>
      <c r="P262" s="543"/>
      <c r="Q262" s="543"/>
      <c r="R262" s="164"/>
      <c r="S262" s="164"/>
      <c r="T262" s="164"/>
      <c r="U262" s="164"/>
      <c r="V262" s="164"/>
      <c r="W262" s="543"/>
      <c r="X262" s="543"/>
      <c r="Y262" s="543"/>
      <c r="Z262" s="543"/>
      <c r="AA262" s="162"/>
      <c r="AB262" s="162"/>
      <c r="AC262" s="162"/>
      <c r="AD262" s="162"/>
      <c r="AE262" s="162"/>
      <c r="AF262" s="162"/>
      <c r="AG262" s="162"/>
      <c r="AH262" s="162"/>
      <c r="AI262" s="162"/>
      <c r="AJ262" s="162"/>
      <c r="AK262" s="162"/>
      <c r="AL262" s="162"/>
      <c r="AM262" s="162"/>
      <c r="AN262" s="162"/>
      <c r="AO262" s="162"/>
      <c r="AP262" s="162"/>
      <c r="AQ262" s="162"/>
      <c r="AR262" s="162"/>
      <c r="AS262" s="535"/>
      <c r="AT262" s="535"/>
      <c r="AU262" s="536">
        <v>148</v>
      </c>
      <c r="AV262" s="536">
        <v>149</v>
      </c>
      <c r="AW262" s="535"/>
      <c r="AX262" s="535"/>
      <c r="AY262" s="535"/>
      <c r="AZ262" s="535"/>
      <c r="BA262" s="535"/>
      <c r="BB262" s="163"/>
      <c r="BC262" s="163"/>
      <c r="BD262" s="163"/>
      <c r="BE262" s="163"/>
      <c r="BF262" s="163"/>
      <c r="BG262" s="163"/>
      <c r="BH262" s="163"/>
    </row>
    <row r="263" spans="1:60" s="159" customFormat="1" ht="12.75" x14ac:dyDescent="0.2">
      <c r="A263" s="525"/>
      <c r="C263" s="160" t="str">
        <f t="shared" si="4"/>
        <v/>
      </c>
      <c r="D263" s="164"/>
      <c r="E263" s="164"/>
      <c r="F263" s="164"/>
      <c r="G263" s="164"/>
      <c r="H263" s="543"/>
      <c r="I263" s="543"/>
      <c r="J263" s="543"/>
      <c r="K263" s="164"/>
      <c r="L263" s="543"/>
      <c r="M263" s="543"/>
      <c r="N263" s="543"/>
      <c r="O263" s="543"/>
      <c r="P263" s="543"/>
      <c r="Q263" s="543"/>
      <c r="R263" s="164"/>
      <c r="S263" s="164"/>
      <c r="T263" s="164"/>
      <c r="U263" s="164"/>
      <c r="V263" s="164"/>
      <c r="W263" s="543"/>
      <c r="X263" s="543"/>
      <c r="Y263" s="543"/>
      <c r="Z263" s="543"/>
      <c r="AA263" s="162"/>
      <c r="AB263" s="162"/>
      <c r="AC263" s="162"/>
      <c r="AD263" s="162"/>
      <c r="AE263" s="162"/>
      <c r="AF263" s="162"/>
      <c r="AG263" s="162"/>
      <c r="AH263" s="162"/>
      <c r="AI263" s="162"/>
      <c r="AJ263" s="162"/>
      <c r="AK263" s="162"/>
      <c r="AL263" s="162"/>
      <c r="AM263" s="162"/>
      <c r="AN263" s="162"/>
      <c r="AO263" s="162"/>
      <c r="AP263" s="162"/>
      <c r="AQ263" s="162"/>
      <c r="AR263" s="162"/>
      <c r="AS263" s="535"/>
      <c r="AT263" s="535"/>
      <c r="AU263" s="536">
        <v>149</v>
      </c>
      <c r="AV263" s="536">
        <v>150</v>
      </c>
      <c r="AW263" s="535"/>
      <c r="AX263" s="535"/>
      <c r="AY263" s="535"/>
      <c r="AZ263" s="535"/>
      <c r="BA263" s="535"/>
      <c r="BB263" s="163"/>
      <c r="BC263" s="163"/>
      <c r="BD263" s="163"/>
      <c r="BE263" s="163"/>
      <c r="BF263" s="163"/>
      <c r="BG263" s="163"/>
      <c r="BH263" s="163"/>
    </row>
    <row r="264" spans="1:60" s="159" customFormat="1" ht="12.75" x14ac:dyDescent="0.2">
      <c r="A264" s="525"/>
      <c r="C264" s="160" t="str">
        <f t="shared" si="4"/>
        <v/>
      </c>
      <c r="D264" s="164"/>
      <c r="E264" s="164"/>
      <c r="F264" s="164"/>
      <c r="G264" s="164"/>
      <c r="H264" s="543"/>
      <c r="I264" s="543"/>
      <c r="J264" s="543"/>
      <c r="K264" s="164"/>
      <c r="L264" s="543"/>
      <c r="M264" s="543"/>
      <c r="N264" s="543"/>
      <c r="O264" s="543"/>
      <c r="P264" s="543"/>
      <c r="Q264" s="543"/>
      <c r="R264" s="164"/>
      <c r="S264" s="164"/>
      <c r="T264" s="164"/>
      <c r="U264" s="164"/>
      <c r="V264" s="164"/>
      <c r="W264" s="543"/>
      <c r="X264" s="543"/>
      <c r="Y264" s="543"/>
      <c r="Z264" s="543"/>
      <c r="AA264" s="162"/>
      <c r="AB264" s="162"/>
      <c r="AC264" s="162"/>
      <c r="AD264" s="162"/>
      <c r="AE264" s="162"/>
      <c r="AF264" s="162"/>
      <c r="AG264" s="162"/>
      <c r="AH264" s="162"/>
      <c r="AI264" s="162"/>
      <c r="AJ264" s="162"/>
      <c r="AK264" s="162"/>
      <c r="AL264" s="162"/>
      <c r="AM264" s="162"/>
      <c r="AN264" s="162"/>
      <c r="AO264" s="162"/>
      <c r="AP264" s="162"/>
      <c r="AQ264" s="162"/>
      <c r="AR264" s="162"/>
      <c r="AS264" s="535"/>
      <c r="AT264" s="535"/>
      <c r="AU264" s="536">
        <v>150</v>
      </c>
      <c r="AV264" s="536">
        <v>151</v>
      </c>
      <c r="AW264" s="535"/>
      <c r="AX264" s="535"/>
      <c r="AY264" s="535"/>
      <c r="AZ264" s="535"/>
      <c r="BA264" s="535"/>
      <c r="BB264" s="163"/>
      <c r="BC264" s="163"/>
      <c r="BD264" s="163"/>
      <c r="BE264" s="163"/>
      <c r="BF264" s="163"/>
      <c r="BG264" s="163"/>
      <c r="BH264" s="163"/>
    </row>
    <row r="265" spans="1:60" x14ac:dyDescent="0.25">
      <c r="H265" s="543"/>
      <c r="I265" s="543"/>
      <c r="J265" s="543"/>
    </row>
    <row r="266" spans="1:60" x14ac:dyDescent="0.25">
      <c r="H266" s="543"/>
      <c r="I266" s="543"/>
      <c r="J266" s="543"/>
    </row>
    <row r="267" spans="1:60" x14ac:dyDescent="0.25">
      <c r="H267" s="543"/>
      <c r="I267" s="543"/>
      <c r="J267" s="543"/>
    </row>
    <row r="268" spans="1:60" x14ac:dyDescent="0.25">
      <c r="H268" s="543"/>
      <c r="I268" s="543"/>
      <c r="J268" s="543"/>
    </row>
    <row r="269" spans="1:60" x14ac:dyDescent="0.25">
      <c r="H269" s="543"/>
      <c r="I269" s="543"/>
      <c r="J269" s="543"/>
    </row>
    <row r="270" spans="1:60" x14ac:dyDescent="0.25">
      <c r="H270" s="543"/>
      <c r="I270" s="543"/>
      <c r="J270" s="543"/>
    </row>
    <row r="271" spans="1:60" x14ac:dyDescent="0.25">
      <c r="H271" s="543"/>
      <c r="I271" s="543"/>
      <c r="J271" s="543"/>
    </row>
    <row r="272" spans="1:60" x14ac:dyDescent="0.25">
      <c r="H272" s="543"/>
      <c r="I272" s="543"/>
      <c r="J272" s="543"/>
    </row>
    <row r="273" spans="8:10" x14ac:dyDescent="0.25">
      <c r="H273" s="543"/>
      <c r="I273" s="543"/>
      <c r="J273" s="543"/>
    </row>
    <row r="274" spans="8:10" x14ac:dyDescent="0.25">
      <c r="H274" s="543"/>
      <c r="I274" s="543"/>
      <c r="J274" s="543"/>
    </row>
    <row r="275" spans="8:10" x14ac:dyDescent="0.25">
      <c r="H275" s="543"/>
      <c r="I275" s="543"/>
      <c r="J275" s="543"/>
    </row>
    <row r="276" spans="8:10" x14ac:dyDescent="0.25">
      <c r="H276" s="543"/>
      <c r="I276" s="543"/>
      <c r="J276" s="543"/>
    </row>
    <row r="277" spans="8:10" x14ac:dyDescent="0.25">
      <c r="H277" s="543"/>
      <c r="I277" s="543"/>
      <c r="J277" s="543"/>
    </row>
    <row r="278" spans="8:10" x14ac:dyDescent="0.25">
      <c r="H278" s="543"/>
      <c r="I278" s="543"/>
      <c r="J278" s="543"/>
    </row>
    <row r="279" spans="8:10" x14ac:dyDescent="0.25">
      <c r="H279" s="543"/>
      <c r="I279" s="543"/>
      <c r="J279" s="543"/>
    </row>
    <row r="280" spans="8:10" x14ac:dyDescent="0.25">
      <c r="H280" s="543"/>
      <c r="I280" s="543"/>
      <c r="J280" s="543"/>
    </row>
    <row r="281" spans="8:10" x14ac:dyDescent="0.25">
      <c r="H281" s="543"/>
      <c r="I281" s="543"/>
      <c r="J281" s="543"/>
    </row>
    <row r="282" spans="8:10" x14ac:dyDescent="0.25">
      <c r="H282" s="543"/>
      <c r="I282" s="543"/>
      <c r="J282" s="543"/>
    </row>
    <row r="283" spans="8:10" x14ac:dyDescent="0.25">
      <c r="H283" s="543"/>
      <c r="I283" s="543"/>
      <c r="J283" s="543"/>
    </row>
    <row r="284" spans="8:10" x14ac:dyDescent="0.25">
      <c r="H284" s="543"/>
      <c r="I284" s="543"/>
      <c r="J284" s="543"/>
    </row>
    <row r="285" spans="8:10" x14ac:dyDescent="0.25">
      <c r="H285" s="543"/>
      <c r="I285" s="543"/>
      <c r="J285" s="543"/>
    </row>
    <row r="286" spans="8:10" x14ac:dyDescent="0.25">
      <c r="H286" s="543"/>
      <c r="I286" s="543"/>
      <c r="J286" s="543"/>
    </row>
    <row r="287" spans="8:10" x14ac:dyDescent="0.25">
      <c r="H287" s="543"/>
      <c r="I287" s="543"/>
      <c r="J287" s="543"/>
    </row>
    <row r="288" spans="8:10" x14ac:dyDescent="0.25">
      <c r="H288" s="543"/>
      <c r="I288" s="543"/>
      <c r="J288" s="543"/>
    </row>
    <row r="289" spans="8:10" x14ac:dyDescent="0.25">
      <c r="H289" s="543"/>
      <c r="I289" s="543"/>
      <c r="J289" s="543"/>
    </row>
    <row r="290" spans="8:10" x14ac:dyDescent="0.25">
      <c r="H290" s="543"/>
      <c r="I290" s="543"/>
      <c r="J290" s="543"/>
    </row>
    <row r="291" spans="8:10" x14ac:dyDescent="0.25">
      <c r="H291" s="543"/>
      <c r="I291" s="543"/>
      <c r="J291" s="543"/>
    </row>
    <row r="292" spans="8:10" x14ac:dyDescent="0.25">
      <c r="H292" s="543"/>
      <c r="I292" s="543"/>
      <c r="J292" s="543"/>
    </row>
    <row r="293" spans="8:10" x14ac:dyDescent="0.25">
      <c r="H293" s="543"/>
      <c r="I293" s="543"/>
      <c r="J293" s="543"/>
    </row>
    <row r="294" spans="8:10" x14ac:dyDescent="0.25">
      <c r="H294" s="543"/>
      <c r="I294" s="543"/>
      <c r="J294" s="543"/>
    </row>
    <row r="295" spans="8:10" x14ac:dyDescent="0.25">
      <c r="H295" s="543"/>
      <c r="I295" s="543"/>
      <c r="J295" s="543"/>
    </row>
    <row r="296" spans="8:10" x14ac:dyDescent="0.25">
      <c r="H296" s="543"/>
      <c r="I296" s="543"/>
      <c r="J296" s="543"/>
    </row>
    <row r="297" spans="8:10" x14ac:dyDescent="0.25">
      <c r="H297" s="543"/>
      <c r="I297" s="543"/>
      <c r="J297" s="543"/>
    </row>
    <row r="298" spans="8:10" x14ac:dyDescent="0.25">
      <c r="H298" s="543"/>
      <c r="I298" s="543"/>
      <c r="J298" s="543"/>
    </row>
    <row r="299" spans="8:10" x14ac:dyDescent="0.25">
      <c r="H299" s="543"/>
      <c r="I299" s="543"/>
      <c r="J299" s="543"/>
    </row>
    <row r="300" spans="8:10" x14ac:dyDescent="0.25">
      <c r="H300" s="543"/>
      <c r="I300" s="543"/>
      <c r="J300" s="543"/>
    </row>
    <row r="301" spans="8:10" x14ac:dyDescent="0.25">
      <c r="H301" s="543"/>
      <c r="I301" s="543"/>
      <c r="J301" s="543"/>
    </row>
    <row r="302" spans="8:10" x14ac:dyDescent="0.25">
      <c r="H302" s="543"/>
      <c r="I302" s="543"/>
      <c r="J302" s="543"/>
    </row>
    <row r="303" spans="8:10" x14ac:dyDescent="0.25">
      <c r="H303" s="543"/>
      <c r="I303" s="543"/>
      <c r="J303" s="543"/>
    </row>
    <row r="304" spans="8:10" x14ac:dyDescent="0.25">
      <c r="H304" s="543"/>
      <c r="I304" s="543"/>
      <c r="J304" s="543"/>
    </row>
    <row r="305" spans="8:10" x14ac:dyDescent="0.25">
      <c r="H305" s="543"/>
      <c r="I305" s="543"/>
      <c r="J305" s="543"/>
    </row>
    <row r="306" spans="8:10" x14ac:dyDescent="0.25">
      <c r="H306" s="543"/>
      <c r="I306" s="543"/>
      <c r="J306" s="543"/>
    </row>
    <row r="307" spans="8:10" x14ac:dyDescent="0.25">
      <c r="H307" s="543"/>
      <c r="I307" s="543"/>
      <c r="J307" s="543"/>
    </row>
    <row r="308" spans="8:10" x14ac:dyDescent="0.25">
      <c r="H308" s="543"/>
      <c r="I308" s="543"/>
      <c r="J308" s="543"/>
    </row>
    <row r="309" spans="8:10" x14ac:dyDescent="0.25">
      <c r="H309" s="543"/>
      <c r="I309" s="543"/>
      <c r="J309" s="543"/>
    </row>
    <row r="310" spans="8:10" x14ac:dyDescent="0.25">
      <c r="H310" s="543"/>
      <c r="I310" s="543"/>
      <c r="J310" s="543"/>
    </row>
    <row r="311" spans="8:10" x14ac:dyDescent="0.25">
      <c r="H311" s="543"/>
      <c r="I311" s="543"/>
      <c r="J311" s="543"/>
    </row>
    <row r="312" spans="8:10" x14ac:dyDescent="0.25">
      <c r="H312" s="543"/>
      <c r="I312" s="543"/>
      <c r="J312" s="543"/>
    </row>
    <row r="313" spans="8:10" x14ac:dyDescent="0.25">
      <c r="H313" s="543"/>
      <c r="I313" s="543"/>
      <c r="J313" s="543"/>
    </row>
    <row r="314" spans="8:10" x14ac:dyDescent="0.25">
      <c r="H314" s="543"/>
      <c r="I314" s="543"/>
      <c r="J314" s="543"/>
    </row>
    <row r="315" spans="8:10" x14ac:dyDescent="0.25">
      <c r="H315" s="543"/>
      <c r="I315" s="543"/>
      <c r="J315" s="543"/>
    </row>
    <row r="316" spans="8:10" x14ac:dyDescent="0.25">
      <c r="H316" s="543"/>
      <c r="I316" s="543"/>
      <c r="J316" s="543"/>
    </row>
  </sheetData>
  <sheetProtection algorithmName="SHA-512" hashValue="6+88ERatJig2w/c7JwTr8xPrqmzfLpeMrC5h9JvzjKP01I+7mxgrwbXDeEkV1XS4AcVmQLfx+AnyxyYq7rD8Xw==" saltValue="EZL09AL+sI0/7rWMrUoobQ==" spinCount="100000" sheet="1" formatCells="0" formatColumns="0" formatRows="0"/>
  <mergeCells count="1131">
    <mergeCell ref="K100:M100"/>
    <mergeCell ref="F105:J106"/>
    <mergeCell ref="N95:P95"/>
    <mergeCell ref="K31:M31"/>
    <mergeCell ref="K15:M15"/>
    <mergeCell ref="D2:E2"/>
    <mergeCell ref="C13:F13"/>
    <mergeCell ref="Y115:Z115"/>
    <mergeCell ref="G100:J100"/>
    <mergeCell ref="C100:F100"/>
    <mergeCell ref="S109:AD109"/>
    <mergeCell ref="S110:AD110"/>
    <mergeCell ref="S111:AD111"/>
    <mergeCell ref="G113:G114"/>
    <mergeCell ref="C109:P109"/>
    <mergeCell ref="C110:P110"/>
    <mergeCell ref="C111:P111"/>
    <mergeCell ref="F113:F114"/>
    <mergeCell ref="E113:E114"/>
    <mergeCell ref="D113:D114"/>
    <mergeCell ref="C113:C114"/>
    <mergeCell ref="K113:K114"/>
    <mergeCell ref="L113:M114"/>
    <mergeCell ref="N113:O114"/>
    <mergeCell ref="P113:Q114"/>
    <mergeCell ref="W115:X115"/>
    <mergeCell ref="K25:M25"/>
    <mergeCell ref="N91:P91"/>
    <mergeCell ref="R113:V113"/>
    <mergeCell ref="W113:X114"/>
    <mergeCell ref="C87:P87"/>
    <mergeCell ref="C89:L89"/>
    <mergeCell ref="A85:R85"/>
    <mergeCell ref="C105:E106"/>
    <mergeCell ref="C15:E15"/>
    <mergeCell ref="D1:Q1"/>
    <mergeCell ref="A1:C1"/>
    <mergeCell ref="F20:J20"/>
    <mergeCell ref="N25:P25"/>
    <mergeCell ref="C36:E36"/>
    <mergeCell ref="C37:E37"/>
    <mergeCell ref="C38:E38"/>
    <mergeCell ref="K37:M37"/>
    <mergeCell ref="A23:R23"/>
    <mergeCell ref="C26:E26"/>
    <mergeCell ref="F31:J31"/>
    <mergeCell ref="F26:J26"/>
    <mergeCell ref="F27:J27"/>
    <mergeCell ref="A34:R34"/>
    <mergeCell ref="C27:E27"/>
    <mergeCell ref="A4:R4"/>
    <mergeCell ref="C25:E25"/>
    <mergeCell ref="F25:J25"/>
    <mergeCell ref="K26:M26"/>
    <mergeCell ref="K27:M27"/>
    <mergeCell ref="K28:M28"/>
    <mergeCell ref="C48:P48"/>
    <mergeCell ref="C49:E49"/>
    <mergeCell ref="F49:J49"/>
    <mergeCell ref="K49:M49"/>
    <mergeCell ref="N49:P49"/>
    <mergeCell ref="C50:E50"/>
    <mergeCell ref="F50:J50"/>
    <mergeCell ref="K50:M50"/>
    <mergeCell ref="L264:M264"/>
    <mergeCell ref="N264:O264"/>
    <mergeCell ref="L262:M262"/>
    <mergeCell ref="N262:O262"/>
    <mergeCell ref="L263:M263"/>
    <mergeCell ref="N263:O263"/>
    <mergeCell ref="P264:Q264"/>
    <mergeCell ref="L257:M257"/>
    <mergeCell ref="N257:O257"/>
    <mergeCell ref="L260:M260"/>
    <mergeCell ref="N260:O260"/>
    <mergeCell ref="L261:M261"/>
    <mergeCell ref="N261:O261"/>
    <mergeCell ref="L258:M258"/>
    <mergeCell ref="N258:O258"/>
    <mergeCell ref="L259:M259"/>
    <mergeCell ref="N100:P100"/>
    <mergeCell ref="K106:L106"/>
    <mergeCell ref="N246:O246"/>
    <mergeCell ref="L247:M247"/>
    <mergeCell ref="N247:O247"/>
    <mergeCell ref="P248:Q248"/>
    <mergeCell ref="L252:M252"/>
    <mergeCell ref="L232:M232"/>
    <mergeCell ref="N232:O232"/>
    <mergeCell ref="L233:M233"/>
    <mergeCell ref="N233:O233"/>
    <mergeCell ref="L230:M230"/>
    <mergeCell ref="N230:O230"/>
    <mergeCell ref="L231:M231"/>
    <mergeCell ref="N231:O231"/>
    <mergeCell ref="P232:Q232"/>
    <mergeCell ref="C93:L93"/>
    <mergeCell ref="C88:P88"/>
    <mergeCell ref="K103:O103"/>
    <mergeCell ref="A98:R98"/>
    <mergeCell ref="N93:P93"/>
    <mergeCell ref="N259:O259"/>
    <mergeCell ref="P260:Q260"/>
    <mergeCell ref="L254:M254"/>
    <mergeCell ref="N254:O254"/>
    <mergeCell ref="L255:M255"/>
    <mergeCell ref="N255:O255"/>
    <mergeCell ref="P256:Q256"/>
    <mergeCell ref="L253:M253"/>
    <mergeCell ref="N253:O253"/>
    <mergeCell ref="L244:M244"/>
    <mergeCell ref="N244:O244"/>
    <mergeCell ref="L245:M245"/>
    <mergeCell ref="N245:O245"/>
    <mergeCell ref="L242:M242"/>
    <mergeCell ref="N242:O242"/>
    <mergeCell ref="L243:M243"/>
    <mergeCell ref="N243:O243"/>
    <mergeCell ref="P244:Q244"/>
    <mergeCell ref="L248:M248"/>
    <mergeCell ref="N248:O248"/>
    <mergeCell ref="N251:O251"/>
    <mergeCell ref="P252:Q252"/>
    <mergeCell ref="L256:M256"/>
    <mergeCell ref="N256:O256"/>
    <mergeCell ref="L249:M249"/>
    <mergeCell ref="N249:O249"/>
    <mergeCell ref="L246:M246"/>
    <mergeCell ref="N252:O252"/>
    <mergeCell ref="L250:M250"/>
    <mergeCell ref="N250:O250"/>
    <mergeCell ref="L251:M251"/>
    <mergeCell ref="L236:M236"/>
    <mergeCell ref="N236:O236"/>
    <mergeCell ref="L237:M237"/>
    <mergeCell ref="N237:O237"/>
    <mergeCell ref="L234:M234"/>
    <mergeCell ref="N234:O234"/>
    <mergeCell ref="L235:M235"/>
    <mergeCell ref="N235:O235"/>
    <mergeCell ref="P236:Q236"/>
    <mergeCell ref="L240:M240"/>
    <mergeCell ref="N240:O240"/>
    <mergeCell ref="L241:M241"/>
    <mergeCell ref="N241:O241"/>
    <mergeCell ref="L238:M238"/>
    <mergeCell ref="N238:O238"/>
    <mergeCell ref="L239:M239"/>
    <mergeCell ref="N239:O239"/>
    <mergeCell ref="P240:Q240"/>
    <mergeCell ref="L224:M224"/>
    <mergeCell ref="N224:O224"/>
    <mergeCell ref="L225:M225"/>
    <mergeCell ref="N225:O225"/>
    <mergeCell ref="L222:M222"/>
    <mergeCell ref="N222:O222"/>
    <mergeCell ref="L223:M223"/>
    <mergeCell ref="N223:O223"/>
    <mergeCell ref="P224:Q224"/>
    <mergeCell ref="L228:M228"/>
    <mergeCell ref="N228:O228"/>
    <mergeCell ref="L229:M229"/>
    <mergeCell ref="N229:O229"/>
    <mergeCell ref="L226:M226"/>
    <mergeCell ref="N226:O226"/>
    <mergeCell ref="L227:M227"/>
    <mergeCell ref="N227:O227"/>
    <mergeCell ref="P228:Q228"/>
    <mergeCell ref="L216:M216"/>
    <mergeCell ref="N216:O216"/>
    <mergeCell ref="L217:M217"/>
    <mergeCell ref="N217:O217"/>
    <mergeCell ref="L214:M214"/>
    <mergeCell ref="N214:O214"/>
    <mergeCell ref="L215:M215"/>
    <mergeCell ref="N215:O215"/>
    <mergeCell ref="P216:Q216"/>
    <mergeCell ref="L220:M220"/>
    <mergeCell ref="N220:O220"/>
    <mergeCell ref="L221:M221"/>
    <mergeCell ref="N221:O221"/>
    <mergeCell ref="L218:M218"/>
    <mergeCell ref="N218:O218"/>
    <mergeCell ref="L219:M219"/>
    <mergeCell ref="N219:O219"/>
    <mergeCell ref="P220:Q220"/>
    <mergeCell ref="L208:M208"/>
    <mergeCell ref="N208:O208"/>
    <mergeCell ref="L209:M209"/>
    <mergeCell ref="N209:O209"/>
    <mergeCell ref="L206:M206"/>
    <mergeCell ref="N206:O206"/>
    <mergeCell ref="L207:M207"/>
    <mergeCell ref="N207:O207"/>
    <mergeCell ref="P208:Q208"/>
    <mergeCell ref="L212:M212"/>
    <mergeCell ref="N212:O212"/>
    <mergeCell ref="L213:M213"/>
    <mergeCell ref="N213:O213"/>
    <mergeCell ref="L210:M210"/>
    <mergeCell ref="N210:O210"/>
    <mergeCell ref="L211:M211"/>
    <mergeCell ref="N211:O211"/>
    <mergeCell ref="P212:Q212"/>
    <mergeCell ref="L200:M200"/>
    <mergeCell ref="N200:O200"/>
    <mergeCell ref="L201:M201"/>
    <mergeCell ref="N201:O201"/>
    <mergeCell ref="L198:M198"/>
    <mergeCell ref="N198:O198"/>
    <mergeCell ref="L199:M199"/>
    <mergeCell ref="N199:O199"/>
    <mergeCell ref="P200:Q200"/>
    <mergeCell ref="L204:M204"/>
    <mergeCell ref="N204:O204"/>
    <mergeCell ref="L205:M205"/>
    <mergeCell ref="N205:O205"/>
    <mergeCell ref="L202:M202"/>
    <mergeCell ref="N202:O202"/>
    <mergeCell ref="L203:M203"/>
    <mergeCell ref="N203:O203"/>
    <mergeCell ref="P204:Q204"/>
    <mergeCell ref="L192:M192"/>
    <mergeCell ref="N192:O192"/>
    <mergeCell ref="L193:M193"/>
    <mergeCell ref="N193:O193"/>
    <mergeCell ref="L190:M190"/>
    <mergeCell ref="N190:O190"/>
    <mergeCell ref="L191:M191"/>
    <mergeCell ref="N191:O191"/>
    <mergeCell ref="P192:Q192"/>
    <mergeCell ref="L196:M196"/>
    <mergeCell ref="N196:O196"/>
    <mergeCell ref="L197:M197"/>
    <mergeCell ref="N197:O197"/>
    <mergeCell ref="L194:M194"/>
    <mergeCell ref="N194:O194"/>
    <mergeCell ref="L195:M195"/>
    <mergeCell ref="N195:O195"/>
    <mergeCell ref="P196:Q196"/>
    <mergeCell ref="L184:M184"/>
    <mergeCell ref="N184:O184"/>
    <mergeCell ref="L185:M185"/>
    <mergeCell ref="N185:O185"/>
    <mergeCell ref="L182:M182"/>
    <mergeCell ref="N182:O182"/>
    <mergeCell ref="L183:M183"/>
    <mergeCell ref="N183:O183"/>
    <mergeCell ref="P184:Q184"/>
    <mergeCell ref="L188:M188"/>
    <mergeCell ref="N188:O188"/>
    <mergeCell ref="L189:M189"/>
    <mergeCell ref="N189:O189"/>
    <mergeCell ref="L186:M186"/>
    <mergeCell ref="N186:O186"/>
    <mergeCell ref="L187:M187"/>
    <mergeCell ref="N187:O187"/>
    <mergeCell ref="P188:Q188"/>
    <mergeCell ref="L176:M176"/>
    <mergeCell ref="N176:O176"/>
    <mergeCell ref="L177:M177"/>
    <mergeCell ref="N177:O177"/>
    <mergeCell ref="L174:M174"/>
    <mergeCell ref="N174:O174"/>
    <mergeCell ref="L175:M175"/>
    <mergeCell ref="N175:O175"/>
    <mergeCell ref="P176:Q176"/>
    <mergeCell ref="L180:M180"/>
    <mergeCell ref="N180:O180"/>
    <mergeCell ref="L181:M181"/>
    <mergeCell ref="N181:O181"/>
    <mergeCell ref="L178:M178"/>
    <mergeCell ref="N178:O178"/>
    <mergeCell ref="L179:M179"/>
    <mergeCell ref="N179:O179"/>
    <mergeCell ref="P180:Q180"/>
    <mergeCell ref="L168:M168"/>
    <mergeCell ref="N168:O168"/>
    <mergeCell ref="L169:M169"/>
    <mergeCell ref="N169:O169"/>
    <mergeCell ref="L166:M166"/>
    <mergeCell ref="N166:O166"/>
    <mergeCell ref="L167:M167"/>
    <mergeCell ref="N167:O167"/>
    <mergeCell ref="P168:Q168"/>
    <mergeCell ref="L172:M172"/>
    <mergeCell ref="N172:O172"/>
    <mergeCell ref="L173:M173"/>
    <mergeCell ref="N173:O173"/>
    <mergeCell ref="L170:M170"/>
    <mergeCell ref="N170:O170"/>
    <mergeCell ref="L171:M171"/>
    <mergeCell ref="N171:O171"/>
    <mergeCell ref="P172:Q172"/>
    <mergeCell ref="L160:M160"/>
    <mergeCell ref="N160:O160"/>
    <mergeCell ref="L161:M161"/>
    <mergeCell ref="N161:O161"/>
    <mergeCell ref="L158:M158"/>
    <mergeCell ref="N158:O158"/>
    <mergeCell ref="L159:M159"/>
    <mergeCell ref="N159:O159"/>
    <mergeCell ref="P160:Q160"/>
    <mergeCell ref="L164:M164"/>
    <mergeCell ref="N164:O164"/>
    <mergeCell ref="L165:M165"/>
    <mergeCell ref="N165:O165"/>
    <mergeCell ref="L162:M162"/>
    <mergeCell ref="N162:O162"/>
    <mergeCell ref="L163:M163"/>
    <mergeCell ref="N163:O163"/>
    <mergeCell ref="P164:Q164"/>
    <mergeCell ref="L152:M152"/>
    <mergeCell ref="N152:O152"/>
    <mergeCell ref="L153:M153"/>
    <mergeCell ref="N153:O153"/>
    <mergeCell ref="L150:M150"/>
    <mergeCell ref="N150:O150"/>
    <mergeCell ref="L151:M151"/>
    <mergeCell ref="N151:O151"/>
    <mergeCell ref="P152:Q152"/>
    <mergeCell ref="L156:M156"/>
    <mergeCell ref="N156:O156"/>
    <mergeCell ref="L157:M157"/>
    <mergeCell ref="N157:O157"/>
    <mergeCell ref="L154:M154"/>
    <mergeCell ref="N154:O154"/>
    <mergeCell ref="L155:M155"/>
    <mergeCell ref="N155:O155"/>
    <mergeCell ref="P156:Q156"/>
    <mergeCell ref="L144:M144"/>
    <mergeCell ref="N144:O144"/>
    <mergeCell ref="L145:M145"/>
    <mergeCell ref="N145:O145"/>
    <mergeCell ref="L142:M142"/>
    <mergeCell ref="N142:O142"/>
    <mergeCell ref="L143:M143"/>
    <mergeCell ref="N143:O143"/>
    <mergeCell ref="P144:Q144"/>
    <mergeCell ref="L148:M148"/>
    <mergeCell ref="N148:O148"/>
    <mergeCell ref="L149:M149"/>
    <mergeCell ref="N149:O149"/>
    <mergeCell ref="L146:M146"/>
    <mergeCell ref="N146:O146"/>
    <mergeCell ref="L147:M147"/>
    <mergeCell ref="N147:O147"/>
    <mergeCell ref="P148:Q148"/>
    <mergeCell ref="L136:M136"/>
    <mergeCell ref="N136:O136"/>
    <mergeCell ref="L137:M137"/>
    <mergeCell ref="N137:O137"/>
    <mergeCell ref="L134:M134"/>
    <mergeCell ref="N134:O134"/>
    <mergeCell ref="L135:M135"/>
    <mergeCell ref="N135:O135"/>
    <mergeCell ref="P136:Q136"/>
    <mergeCell ref="L140:M140"/>
    <mergeCell ref="N140:O140"/>
    <mergeCell ref="L141:M141"/>
    <mergeCell ref="N141:O141"/>
    <mergeCell ref="L138:M138"/>
    <mergeCell ref="N138:O138"/>
    <mergeCell ref="L139:M139"/>
    <mergeCell ref="N139:O139"/>
    <mergeCell ref="P140:Q140"/>
    <mergeCell ref="L128:M128"/>
    <mergeCell ref="N128:O128"/>
    <mergeCell ref="L129:M129"/>
    <mergeCell ref="N129:O129"/>
    <mergeCell ref="L126:M126"/>
    <mergeCell ref="N126:O126"/>
    <mergeCell ref="L127:M127"/>
    <mergeCell ref="N127:O127"/>
    <mergeCell ref="P128:Q128"/>
    <mergeCell ref="L132:M132"/>
    <mergeCell ref="N132:O132"/>
    <mergeCell ref="L133:M133"/>
    <mergeCell ref="N133:O133"/>
    <mergeCell ref="L130:M130"/>
    <mergeCell ref="N130:O130"/>
    <mergeCell ref="L131:M131"/>
    <mergeCell ref="N131:O131"/>
    <mergeCell ref="P132:Q132"/>
    <mergeCell ref="P126:Q126"/>
    <mergeCell ref="P133:Q133"/>
    <mergeCell ref="Y116:Z116"/>
    <mergeCell ref="W116:X116"/>
    <mergeCell ref="P117:Q117"/>
    <mergeCell ref="W117:X117"/>
    <mergeCell ref="Y117:Z117"/>
    <mergeCell ref="P118:Q118"/>
    <mergeCell ref="W118:X118"/>
    <mergeCell ref="Y118:Z118"/>
    <mergeCell ref="P119:Q119"/>
    <mergeCell ref="W119:X119"/>
    <mergeCell ref="Y119:Z119"/>
    <mergeCell ref="L124:M124"/>
    <mergeCell ref="N124:O124"/>
    <mergeCell ref="L125:M125"/>
    <mergeCell ref="N125:O125"/>
    <mergeCell ref="L122:M122"/>
    <mergeCell ref="N122:O122"/>
    <mergeCell ref="L123:M123"/>
    <mergeCell ref="N123:O123"/>
    <mergeCell ref="P124:Q124"/>
    <mergeCell ref="L116:M116"/>
    <mergeCell ref="N116:O116"/>
    <mergeCell ref="L117:M117"/>
    <mergeCell ref="N117:O117"/>
    <mergeCell ref="W124:X124"/>
    <mergeCell ref="Y124:Z124"/>
    <mergeCell ref="P125:Q125"/>
    <mergeCell ref="W125:X125"/>
    <mergeCell ref="Y125:Z125"/>
    <mergeCell ref="L115:M115"/>
    <mergeCell ref="N115:O115"/>
    <mergeCell ref="P115:Q115"/>
    <mergeCell ref="P116:Q116"/>
    <mergeCell ref="L120:M120"/>
    <mergeCell ref="N120:O120"/>
    <mergeCell ref="L121:M121"/>
    <mergeCell ref="N121:O121"/>
    <mergeCell ref="L118:M118"/>
    <mergeCell ref="N118:O118"/>
    <mergeCell ref="L119:M119"/>
    <mergeCell ref="N119:O119"/>
    <mergeCell ref="P120:Q120"/>
    <mergeCell ref="J56:R56"/>
    <mergeCell ref="J57:R57"/>
    <mergeCell ref="K64:P64"/>
    <mergeCell ref="AR113:AR114"/>
    <mergeCell ref="AA113:AA114"/>
    <mergeCell ref="AB113:AB114"/>
    <mergeCell ref="AC113:AC114"/>
    <mergeCell ref="AD113:AD114"/>
    <mergeCell ref="AE113:AE114"/>
    <mergeCell ref="AF113:AF114"/>
    <mergeCell ref="AG113:AG114"/>
    <mergeCell ref="AH113:AH114"/>
    <mergeCell ref="AI113:AI114"/>
    <mergeCell ref="AJ113:AJ114"/>
    <mergeCell ref="AK113:AK114"/>
    <mergeCell ref="AP113:AP114"/>
    <mergeCell ref="AQ113:AQ114"/>
    <mergeCell ref="AN113:AN114"/>
    <mergeCell ref="AO113:AO114"/>
    <mergeCell ref="C108:P108"/>
    <mergeCell ref="S108:AD108"/>
    <mergeCell ref="A56:H56"/>
    <mergeCell ref="AL113:AL114"/>
    <mergeCell ref="AM113:AM114"/>
    <mergeCell ref="Y113:Z114"/>
    <mergeCell ref="C76:F76"/>
    <mergeCell ref="C78:F78"/>
    <mergeCell ref="K78:O78"/>
    <mergeCell ref="K76:N76"/>
    <mergeCell ref="K80:O80"/>
    <mergeCell ref="K82:O82"/>
    <mergeCell ref="C95:L95"/>
    <mergeCell ref="C30:E30"/>
    <mergeCell ref="C31:E31"/>
    <mergeCell ref="C28:E28"/>
    <mergeCell ref="C29:E29"/>
    <mergeCell ref="F44:J44"/>
    <mergeCell ref="K44:M44"/>
    <mergeCell ref="F30:J30"/>
    <mergeCell ref="A41:R41"/>
    <mergeCell ref="C47:N47"/>
    <mergeCell ref="L70:O70"/>
    <mergeCell ref="L69:O69"/>
    <mergeCell ref="L68:O68"/>
    <mergeCell ref="L67:O67"/>
    <mergeCell ref="L66:O66"/>
    <mergeCell ref="C91:L91"/>
    <mergeCell ref="N89:P89"/>
    <mergeCell ref="K52:M52"/>
    <mergeCell ref="N52:P52"/>
    <mergeCell ref="C53:E53"/>
    <mergeCell ref="F53:J53"/>
    <mergeCell ref="K53:M53"/>
    <mergeCell ref="N53:P53"/>
    <mergeCell ref="N50:P50"/>
    <mergeCell ref="C51:E51"/>
    <mergeCell ref="F51:J51"/>
    <mergeCell ref="K51:M51"/>
    <mergeCell ref="N51:P51"/>
    <mergeCell ref="C52:E52"/>
    <mergeCell ref="F52:J52"/>
    <mergeCell ref="L65:O65"/>
    <mergeCell ref="C44:E44"/>
    <mergeCell ref="N36:P36"/>
    <mergeCell ref="N26:P26"/>
    <mergeCell ref="N27:P27"/>
    <mergeCell ref="N28:P28"/>
    <mergeCell ref="N29:P29"/>
    <mergeCell ref="N30:P30"/>
    <mergeCell ref="N31:P31"/>
    <mergeCell ref="K29:M29"/>
    <mergeCell ref="N44:P44"/>
    <mergeCell ref="O47:P47"/>
    <mergeCell ref="K36:M36"/>
    <mergeCell ref="F28:J28"/>
    <mergeCell ref="F29:J29"/>
    <mergeCell ref="K38:M38"/>
    <mergeCell ref="F38:J38"/>
    <mergeCell ref="F37:J37"/>
    <mergeCell ref="N37:P37"/>
    <mergeCell ref="N38:P38"/>
    <mergeCell ref="K30:M30"/>
    <mergeCell ref="F36:J36"/>
    <mergeCell ref="W126:X126"/>
    <mergeCell ref="Y126:Z126"/>
    <mergeCell ref="P127:Q127"/>
    <mergeCell ref="W127:X127"/>
    <mergeCell ref="Y127:Z127"/>
    <mergeCell ref="W120:X120"/>
    <mergeCell ref="Y120:Z120"/>
    <mergeCell ref="P121:Q121"/>
    <mergeCell ref="W121:X121"/>
    <mergeCell ref="Y121:Z121"/>
    <mergeCell ref="P122:Q122"/>
    <mergeCell ref="W122:X122"/>
    <mergeCell ref="Y122:Z122"/>
    <mergeCell ref="P123:Q123"/>
    <mergeCell ref="W123:X123"/>
    <mergeCell ref="Y123:Z123"/>
    <mergeCell ref="W132:X132"/>
    <mergeCell ref="Y132:Z132"/>
    <mergeCell ref="W133:X133"/>
    <mergeCell ref="Y133:Z133"/>
    <mergeCell ref="P134:Q134"/>
    <mergeCell ref="W134:X134"/>
    <mergeCell ref="Y134:Z134"/>
    <mergeCell ref="P135:Q135"/>
    <mergeCell ref="W135:X135"/>
    <mergeCell ref="Y135:Z135"/>
    <mergeCell ref="W128:X128"/>
    <mergeCell ref="Y128:Z128"/>
    <mergeCell ref="P129:Q129"/>
    <mergeCell ref="W129:X129"/>
    <mergeCell ref="Y129:Z129"/>
    <mergeCell ref="P130:Q130"/>
    <mergeCell ref="W130:X130"/>
    <mergeCell ref="Y130:Z130"/>
    <mergeCell ref="P131:Q131"/>
    <mergeCell ref="W131:X131"/>
    <mergeCell ref="Y131:Z131"/>
    <mergeCell ref="W140:X140"/>
    <mergeCell ref="Y140:Z140"/>
    <mergeCell ref="P141:Q141"/>
    <mergeCell ref="W141:X141"/>
    <mergeCell ref="Y141:Z141"/>
    <mergeCell ref="P142:Q142"/>
    <mergeCell ref="W142:X142"/>
    <mergeCell ref="Y142:Z142"/>
    <mergeCell ref="P143:Q143"/>
    <mergeCell ref="W143:X143"/>
    <mergeCell ref="Y143:Z143"/>
    <mergeCell ref="W136:X136"/>
    <mergeCell ref="Y136:Z136"/>
    <mergeCell ref="P137:Q137"/>
    <mergeCell ref="W137:X137"/>
    <mergeCell ref="Y137:Z137"/>
    <mergeCell ref="P138:Q138"/>
    <mergeCell ref="W138:X138"/>
    <mergeCell ref="Y138:Z138"/>
    <mergeCell ref="P139:Q139"/>
    <mergeCell ref="W139:X139"/>
    <mergeCell ref="Y139:Z139"/>
    <mergeCell ref="W148:X148"/>
    <mergeCell ref="Y148:Z148"/>
    <mergeCell ref="P149:Q149"/>
    <mergeCell ref="W149:X149"/>
    <mergeCell ref="Y149:Z149"/>
    <mergeCell ref="P150:Q150"/>
    <mergeCell ref="W150:X150"/>
    <mergeCell ref="Y150:Z150"/>
    <mergeCell ref="P151:Q151"/>
    <mergeCell ref="W151:X151"/>
    <mergeCell ref="Y151:Z151"/>
    <mergeCell ref="W144:X144"/>
    <mergeCell ref="Y144:Z144"/>
    <mergeCell ref="P145:Q145"/>
    <mergeCell ref="W145:X145"/>
    <mergeCell ref="Y145:Z145"/>
    <mergeCell ref="P146:Q146"/>
    <mergeCell ref="W146:X146"/>
    <mergeCell ref="Y146:Z146"/>
    <mergeCell ref="P147:Q147"/>
    <mergeCell ref="W147:X147"/>
    <mergeCell ref="Y147:Z147"/>
    <mergeCell ref="W156:X156"/>
    <mergeCell ref="Y156:Z156"/>
    <mergeCell ref="P157:Q157"/>
    <mergeCell ref="W157:X157"/>
    <mergeCell ref="Y157:Z157"/>
    <mergeCell ref="P158:Q158"/>
    <mergeCell ref="W158:X158"/>
    <mergeCell ref="Y158:Z158"/>
    <mergeCell ref="P159:Q159"/>
    <mergeCell ref="W159:X159"/>
    <mergeCell ref="Y159:Z159"/>
    <mergeCell ref="W152:X152"/>
    <mergeCell ref="Y152:Z152"/>
    <mergeCell ref="P153:Q153"/>
    <mergeCell ref="W153:X153"/>
    <mergeCell ref="Y153:Z153"/>
    <mergeCell ref="P154:Q154"/>
    <mergeCell ref="W154:X154"/>
    <mergeCell ref="Y154:Z154"/>
    <mergeCell ref="P155:Q155"/>
    <mergeCell ref="W155:X155"/>
    <mergeCell ref="Y155:Z155"/>
    <mergeCell ref="W164:X164"/>
    <mergeCell ref="Y164:Z164"/>
    <mergeCell ref="P165:Q165"/>
    <mergeCell ref="W165:X165"/>
    <mergeCell ref="Y165:Z165"/>
    <mergeCell ref="P166:Q166"/>
    <mergeCell ref="W166:X166"/>
    <mergeCell ref="Y166:Z166"/>
    <mergeCell ref="P167:Q167"/>
    <mergeCell ref="W167:X167"/>
    <mergeCell ref="Y167:Z167"/>
    <mergeCell ref="W160:X160"/>
    <mergeCell ref="Y160:Z160"/>
    <mergeCell ref="P161:Q161"/>
    <mergeCell ref="W161:X161"/>
    <mergeCell ref="Y161:Z161"/>
    <mergeCell ref="P162:Q162"/>
    <mergeCell ref="W162:X162"/>
    <mergeCell ref="Y162:Z162"/>
    <mergeCell ref="P163:Q163"/>
    <mergeCell ref="W163:X163"/>
    <mergeCell ref="Y163:Z163"/>
    <mergeCell ref="W172:X172"/>
    <mergeCell ref="Y172:Z172"/>
    <mergeCell ref="P173:Q173"/>
    <mergeCell ref="W173:X173"/>
    <mergeCell ref="Y173:Z173"/>
    <mergeCell ref="P174:Q174"/>
    <mergeCell ref="W174:X174"/>
    <mergeCell ref="Y174:Z174"/>
    <mergeCell ref="P175:Q175"/>
    <mergeCell ref="W175:X175"/>
    <mergeCell ref="Y175:Z175"/>
    <mergeCell ref="W168:X168"/>
    <mergeCell ref="Y168:Z168"/>
    <mergeCell ref="P169:Q169"/>
    <mergeCell ref="W169:X169"/>
    <mergeCell ref="Y169:Z169"/>
    <mergeCell ref="P170:Q170"/>
    <mergeCell ref="W170:X170"/>
    <mergeCell ref="Y170:Z170"/>
    <mergeCell ref="P171:Q171"/>
    <mergeCell ref="W171:X171"/>
    <mergeCell ref="Y171:Z171"/>
    <mergeCell ref="W180:X180"/>
    <mergeCell ref="Y180:Z180"/>
    <mergeCell ref="P181:Q181"/>
    <mergeCell ref="W181:X181"/>
    <mergeCell ref="Y181:Z181"/>
    <mergeCell ref="P182:Q182"/>
    <mergeCell ref="W182:X182"/>
    <mergeCell ref="Y182:Z182"/>
    <mergeCell ref="P183:Q183"/>
    <mergeCell ref="W183:X183"/>
    <mergeCell ref="Y183:Z183"/>
    <mergeCell ref="W176:X176"/>
    <mergeCell ref="Y176:Z176"/>
    <mergeCell ref="P177:Q177"/>
    <mergeCell ref="W177:X177"/>
    <mergeCell ref="Y177:Z177"/>
    <mergeCell ref="P178:Q178"/>
    <mergeCell ref="W178:X178"/>
    <mergeCell ref="Y178:Z178"/>
    <mergeCell ref="P179:Q179"/>
    <mergeCell ref="W179:X179"/>
    <mergeCell ref="Y179:Z179"/>
    <mergeCell ref="W188:X188"/>
    <mergeCell ref="Y188:Z188"/>
    <mergeCell ref="P189:Q189"/>
    <mergeCell ref="W189:X189"/>
    <mergeCell ref="Y189:Z189"/>
    <mergeCell ref="P190:Q190"/>
    <mergeCell ref="W190:X190"/>
    <mergeCell ref="Y190:Z190"/>
    <mergeCell ref="P191:Q191"/>
    <mergeCell ref="W191:X191"/>
    <mergeCell ref="Y191:Z191"/>
    <mergeCell ref="W184:X184"/>
    <mergeCell ref="Y184:Z184"/>
    <mergeCell ref="P185:Q185"/>
    <mergeCell ref="W185:X185"/>
    <mergeCell ref="Y185:Z185"/>
    <mergeCell ref="P186:Q186"/>
    <mergeCell ref="W186:X186"/>
    <mergeCell ref="Y186:Z186"/>
    <mergeCell ref="P187:Q187"/>
    <mergeCell ref="W187:X187"/>
    <mergeCell ref="Y187:Z187"/>
    <mergeCell ref="W196:X196"/>
    <mergeCell ref="Y196:Z196"/>
    <mergeCell ref="P197:Q197"/>
    <mergeCell ref="W197:X197"/>
    <mergeCell ref="Y197:Z197"/>
    <mergeCell ref="P198:Q198"/>
    <mergeCell ref="W198:X198"/>
    <mergeCell ref="Y198:Z198"/>
    <mergeCell ref="P199:Q199"/>
    <mergeCell ref="W199:X199"/>
    <mergeCell ref="Y199:Z199"/>
    <mergeCell ref="W192:X192"/>
    <mergeCell ref="Y192:Z192"/>
    <mergeCell ref="P193:Q193"/>
    <mergeCell ref="W193:X193"/>
    <mergeCell ref="Y193:Z193"/>
    <mergeCell ref="P194:Q194"/>
    <mergeCell ref="W194:X194"/>
    <mergeCell ref="Y194:Z194"/>
    <mergeCell ref="P195:Q195"/>
    <mergeCell ref="W195:X195"/>
    <mergeCell ref="Y195:Z195"/>
    <mergeCell ref="Y204:Z204"/>
    <mergeCell ref="P205:Q205"/>
    <mergeCell ref="W205:X205"/>
    <mergeCell ref="Y205:Z205"/>
    <mergeCell ref="P206:Q206"/>
    <mergeCell ref="W206:X206"/>
    <mergeCell ref="Y206:Z206"/>
    <mergeCell ref="P207:Q207"/>
    <mergeCell ref="W207:X207"/>
    <mergeCell ref="Y207:Z207"/>
    <mergeCell ref="W204:X204"/>
    <mergeCell ref="Y200:Z200"/>
    <mergeCell ref="P201:Q201"/>
    <mergeCell ref="W201:X201"/>
    <mergeCell ref="Y201:Z201"/>
    <mergeCell ref="P202:Q202"/>
    <mergeCell ref="W202:X202"/>
    <mergeCell ref="Y202:Z202"/>
    <mergeCell ref="P203:Q203"/>
    <mergeCell ref="W203:X203"/>
    <mergeCell ref="Y203:Z203"/>
    <mergeCell ref="W200:X200"/>
    <mergeCell ref="Y212:Z212"/>
    <mergeCell ref="P213:Q213"/>
    <mergeCell ref="W213:X213"/>
    <mergeCell ref="Y213:Z213"/>
    <mergeCell ref="P214:Q214"/>
    <mergeCell ref="W214:X214"/>
    <mergeCell ref="Y214:Z214"/>
    <mergeCell ref="P215:Q215"/>
    <mergeCell ref="W215:X215"/>
    <mergeCell ref="Y215:Z215"/>
    <mergeCell ref="W212:X212"/>
    <mergeCell ref="Y208:Z208"/>
    <mergeCell ref="P209:Q209"/>
    <mergeCell ref="W209:X209"/>
    <mergeCell ref="Y209:Z209"/>
    <mergeCell ref="P210:Q210"/>
    <mergeCell ref="W210:X210"/>
    <mergeCell ref="Y210:Z210"/>
    <mergeCell ref="P211:Q211"/>
    <mergeCell ref="W211:X211"/>
    <mergeCell ref="Y211:Z211"/>
    <mergeCell ref="W208:X208"/>
    <mergeCell ref="Y220:Z220"/>
    <mergeCell ref="P221:Q221"/>
    <mergeCell ref="W221:X221"/>
    <mergeCell ref="Y221:Z221"/>
    <mergeCell ref="P222:Q222"/>
    <mergeCell ref="W222:X222"/>
    <mergeCell ref="Y222:Z222"/>
    <mergeCell ref="P223:Q223"/>
    <mergeCell ref="W223:X223"/>
    <mergeCell ref="Y223:Z223"/>
    <mergeCell ref="W220:X220"/>
    <mergeCell ref="Y216:Z216"/>
    <mergeCell ref="P217:Q217"/>
    <mergeCell ref="W217:X217"/>
    <mergeCell ref="Y217:Z217"/>
    <mergeCell ref="P218:Q218"/>
    <mergeCell ref="W218:X218"/>
    <mergeCell ref="Y218:Z218"/>
    <mergeCell ref="P219:Q219"/>
    <mergeCell ref="W219:X219"/>
    <mergeCell ref="Y219:Z219"/>
    <mergeCell ref="W216:X216"/>
    <mergeCell ref="Y228:Z228"/>
    <mergeCell ref="P229:Q229"/>
    <mergeCell ref="W229:X229"/>
    <mergeCell ref="Y229:Z229"/>
    <mergeCell ref="P230:Q230"/>
    <mergeCell ref="W230:X230"/>
    <mergeCell ref="Y230:Z230"/>
    <mergeCell ref="P231:Q231"/>
    <mergeCell ref="W231:X231"/>
    <mergeCell ref="Y231:Z231"/>
    <mergeCell ref="W228:X228"/>
    <mergeCell ref="Y224:Z224"/>
    <mergeCell ref="P225:Q225"/>
    <mergeCell ref="W225:X225"/>
    <mergeCell ref="Y225:Z225"/>
    <mergeCell ref="P226:Q226"/>
    <mergeCell ref="W226:X226"/>
    <mergeCell ref="Y226:Z226"/>
    <mergeCell ref="P227:Q227"/>
    <mergeCell ref="W227:X227"/>
    <mergeCell ref="Y227:Z227"/>
    <mergeCell ref="W224:X224"/>
    <mergeCell ref="Y236:Z236"/>
    <mergeCell ref="P237:Q237"/>
    <mergeCell ref="W237:X237"/>
    <mergeCell ref="Y237:Z237"/>
    <mergeCell ref="P238:Q238"/>
    <mergeCell ref="W238:X238"/>
    <mergeCell ref="Y238:Z238"/>
    <mergeCell ref="P239:Q239"/>
    <mergeCell ref="W239:X239"/>
    <mergeCell ref="Y239:Z239"/>
    <mergeCell ref="W236:X236"/>
    <mergeCell ref="Y232:Z232"/>
    <mergeCell ref="P233:Q233"/>
    <mergeCell ref="W233:X233"/>
    <mergeCell ref="Y233:Z233"/>
    <mergeCell ref="P234:Q234"/>
    <mergeCell ref="W234:X234"/>
    <mergeCell ref="Y234:Z234"/>
    <mergeCell ref="P235:Q235"/>
    <mergeCell ref="W235:X235"/>
    <mergeCell ref="Y235:Z235"/>
    <mergeCell ref="W232:X232"/>
    <mergeCell ref="Y244:Z244"/>
    <mergeCell ref="P245:Q245"/>
    <mergeCell ref="W245:X245"/>
    <mergeCell ref="Y245:Z245"/>
    <mergeCell ref="P246:Q246"/>
    <mergeCell ref="W246:X246"/>
    <mergeCell ref="Y246:Z246"/>
    <mergeCell ref="P247:Q247"/>
    <mergeCell ref="W247:X247"/>
    <mergeCell ref="Y247:Z247"/>
    <mergeCell ref="W244:X244"/>
    <mergeCell ref="Y240:Z240"/>
    <mergeCell ref="P241:Q241"/>
    <mergeCell ref="W241:X241"/>
    <mergeCell ref="Y241:Z241"/>
    <mergeCell ref="P242:Q242"/>
    <mergeCell ref="W242:X242"/>
    <mergeCell ref="Y242:Z242"/>
    <mergeCell ref="P243:Q243"/>
    <mergeCell ref="W243:X243"/>
    <mergeCell ref="Y243:Z243"/>
    <mergeCell ref="W240:X240"/>
    <mergeCell ref="Y252:Z252"/>
    <mergeCell ref="P253:Q253"/>
    <mergeCell ref="W253:X253"/>
    <mergeCell ref="Y253:Z253"/>
    <mergeCell ref="P254:Q254"/>
    <mergeCell ref="W254:X254"/>
    <mergeCell ref="Y254:Z254"/>
    <mergeCell ref="P255:Q255"/>
    <mergeCell ref="W255:X255"/>
    <mergeCell ref="Y255:Z255"/>
    <mergeCell ref="W252:X252"/>
    <mergeCell ref="Y248:Z248"/>
    <mergeCell ref="P249:Q249"/>
    <mergeCell ref="W249:X249"/>
    <mergeCell ref="Y249:Z249"/>
    <mergeCell ref="P250:Q250"/>
    <mergeCell ref="W250:X250"/>
    <mergeCell ref="Y250:Z250"/>
    <mergeCell ref="P251:Q251"/>
    <mergeCell ref="W251:X251"/>
    <mergeCell ref="Y251:Z251"/>
    <mergeCell ref="W248:X248"/>
    <mergeCell ref="Y264:Z264"/>
    <mergeCell ref="W260:X260"/>
    <mergeCell ref="Y260:Z260"/>
    <mergeCell ref="P261:Q261"/>
    <mergeCell ref="W261:X261"/>
    <mergeCell ref="Y261:Z261"/>
    <mergeCell ref="P262:Q262"/>
    <mergeCell ref="W262:X262"/>
    <mergeCell ref="Y262:Z262"/>
    <mergeCell ref="P263:Q263"/>
    <mergeCell ref="W263:X263"/>
    <mergeCell ref="Y263:Z263"/>
    <mergeCell ref="W264:X264"/>
    <mergeCell ref="Y256:Z256"/>
    <mergeCell ref="P257:Q257"/>
    <mergeCell ref="W257:X257"/>
    <mergeCell ref="Y257:Z257"/>
    <mergeCell ref="P258:Q258"/>
    <mergeCell ref="W258:X258"/>
    <mergeCell ref="Y258:Z258"/>
    <mergeCell ref="P259:Q259"/>
    <mergeCell ref="W259:X259"/>
    <mergeCell ref="Y259:Z259"/>
    <mergeCell ref="W256:X256"/>
    <mergeCell ref="H136:J136"/>
    <mergeCell ref="H137:J137"/>
    <mergeCell ref="H138:J138"/>
    <mergeCell ref="H139:J139"/>
    <mergeCell ref="H140:J140"/>
    <mergeCell ref="H141:J141"/>
    <mergeCell ref="H142:J142"/>
    <mergeCell ref="H143:J143"/>
    <mergeCell ref="H144:J144"/>
    <mergeCell ref="H113:J114"/>
    <mergeCell ref="H115:J115"/>
    <mergeCell ref="H116:J116"/>
    <mergeCell ref="H117:J117"/>
    <mergeCell ref="H118:J118"/>
    <mergeCell ref="H119:J119"/>
    <mergeCell ref="H120:J120"/>
    <mergeCell ref="H121:J121"/>
    <mergeCell ref="H122:J122"/>
    <mergeCell ref="H123:J123"/>
    <mergeCell ref="H124:J124"/>
    <mergeCell ref="H125:J125"/>
    <mergeCell ref="H126:J126"/>
    <mergeCell ref="H127:J127"/>
    <mergeCell ref="H128:J128"/>
    <mergeCell ref="H129:J129"/>
    <mergeCell ref="H130:J130"/>
    <mergeCell ref="H131:J131"/>
    <mergeCell ref="H132:J132"/>
    <mergeCell ref="H133:J133"/>
    <mergeCell ref="H134:J134"/>
    <mergeCell ref="H135:J135"/>
    <mergeCell ref="H154:J154"/>
    <mergeCell ref="H155:J155"/>
    <mergeCell ref="H156:J156"/>
    <mergeCell ref="H157:J157"/>
    <mergeCell ref="H158:J158"/>
    <mergeCell ref="H159:J159"/>
    <mergeCell ref="H160:J160"/>
    <mergeCell ref="H161:J161"/>
    <mergeCell ref="H162:J162"/>
    <mergeCell ref="H145:J145"/>
    <mergeCell ref="H146:J146"/>
    <mergeCell ref="H147:J147"/>
    <mergeCell ref="H148:J148"/>
    <mergeCell ref="H149:J149"/>
    <mergeCell ref="H150:J150"/>
    <mergeCell ref="H151:J151"/>
    <mergeCell ref="H152:J152"/>
    <mergeCell ref="H153:J153"/>
    <mergeCell ref="H172:J172"/>
    <mergeCell ref="H173:J173"/>
    <mergeCell ref="H174:J174"/>
    <mergeCell ref="H175:J175"/>
    <mergeCell ref="H176:J176"/>
    <mergeCell ref="H177:J177"/>
    <mergeCell ref="H178:J178"/>
    <mergeCell ref="H179:J179"/>
    <mergeCell ref="H180:J180"/>
    <mergeCell ref="H163:J163"/>
    <mergeCell ref="H164:J164"/>
    <mergeCell ref="H165:J165"/>
    <mergeCell ref="H166:J166"/>
    <mergeCell ref="H167:J167"/>
    <mergeCell ref="H168:J168"/>
    <mergeCell ref="H169:J169"/>
    <mergeCell ref="H170:J170"/>
    <mergeCell ref="H171:J171"/>
    <mergeCell ref="H190:J190"/>
    <mergeCell ref="H191:J191"/>
    <mergeCell ref="H192:J192"/>
    <mergeCell ref="H193:J193"/>
    <mergeCell ref="H194:J194"/>
    <mergeCell ref="H195:J195"/>
    <mergeCell ref="H196:J196"/>
    <mergeCell ref="H197:J197"/>
    <mergeCell ref="H198:J198"/>
    <mergeCell ref="H181:J181"/>
    <mergeCell ref="H182:J182"/>
    <mergeCell ref="H183:J183"/>
    <mergeCell ref="H184:J184"/>
    <mergeCell ref="H185:J185"/>
    <mergeCell ref="H186:J186"/>
    <mergeCell ref="H187:J187"/>
    <mergeCell ref="H188:J188"/>
    <mergeCell ref="H189:J189"/>
    <mergeCell ref="H208:J208"/>
    <mergeCell ref="H209:J209"/>
    <mergeCell ref="H210:J210"/>
    <mergeCell ref="H211:J211"/>
    <mergeCell ref="H212:J212"/>
    <mergeCell ref="H213:J213"/>
    <mergeCell ref="H214:J214"/>
    <mergeCell ref="H215:J215"/>
    <mergeCell ref="H216:J216"/>
    <mergeCell ref="H199:J199"/>
    <mergeCell ref="H200:J200"/>
    <mergeCell ref="H201:J201"/>
    <mergeCell ref="H202:J202"/>
    <mergeCell ref="H203:J203"/>
    <mergeCell ref="H204:J204"/>
    <mergeCell ref="H205:J205"/>
    <mergeCell ref="H206:J206"/>
    <mergeCell ref="H207:J207"/>
    <mergeCell ref="H226:J226"/>
    <mergeCell ref="H227:J227"/>
    <mergeCell ref="H228:J228"/>
    <mergeCell ref="H229:J229"/>
    <mergeCell ref="H230:J230"/>
    <mergeCell ref="H231:J231"/>
    <mergeCell ref="H232:J232"/>
    <mergeCell ref="H233:J233"/>
    <mergeCell ref="H234:J234"/>
    <mergeCell ref="H217:J217"/>
    <mergeCell ref="H218:J218"/>
    <mergeCell ref="H219:J219"/>
    <mergeCell ref="H220:J220"/>
    <mergeCell ref="H221:J221"/>
    <mergeCell ref="H222:J222"/>
    <mergeCell ref="H223:J223"/>
    <mergeCell ref="H224:J224"/>
    <mergeCell ref="H225:J225"/>
    <mergeCell ref="H244:J244"/>
    <mergeCell ref="H245:J245"/>
    <mergeCell ref="H246:J246"/>
    <mergeCell ref="H247:J247"/>
    <mergeCell ref="H248:J248"/>
    <mergeCell ref="H249:J249"/>
    <mergeCell ref="H250:J250"/>
    <mergeCell ref="H251:J251"/>
    <mergeCell ref="H252:J252"/>
    <mergeCell ref="H235:J235"/>
    <mergeCell ref="H236:J236"/>
    <mergeCell ref="H237:J237"/>
    <mergeCell ref="H238:J238"/>
    <mergeCell ref="H239:J239"/>
    <mergeCell ref="H240:J240"/>
    <mergeCell ref="H241:J241"/>
    <mergeCell ref="H242:J242"/>
    <mergeCell ref="H243:J243"/>
    <mergeCell ref="H262:J262"/>
    <mergeCell ref="H263:J263"/>
    <mergeCell ref="H264:J264"/>
    <mergeCell ref="H265:J265"/>
    <mergeCell ref="H266:J266"/>
    <mergeCell ref="H267:J267"/>
    <mergeCell ref="H268:J268"/>
    <mergeCell ref="H269:J269"/>
    <mergeCell ref="H270:J270"/>
    <mergeCell ref="H253:J253"/>
    <mergeCell ref="H254:J254"/>
    <mergeCell ref="H255:J255"/>
    <mergeCell ref="H256:J256"/>
    <mergeCell ref="H257:J257"/>
    <mergeCell ref="H258:J258"/>
    <mergeCell ref="H259:J259"/>
    <mergeCell ref="H260:J260"/>
    <mergeCell ref="H261:J261"/>
    <mergeCell ref="H280:J280"/>
    <mergeCell ref="H281:J281"/>
    <mergeCell ref="H282:J282"/>
    <mergeCell ref="H283:J283"/>
    <mergeCell ref="H284:J284"/>
    <mergeCell ref="H285:J285"/>
    <mergeCell ref="H286:J286"/>
    <mergeCell ref="H287:J287"/>
    <mergeCell ref="H288:J288"/>
    <mergeCell ref="H271:J271"/>
    <mergeCell ref="H272:J272"/>
    <mergeCell ref="H273:J273"/>
    <mergeCell ref="H274:J274"/>
    <mergeCell ref="H275:J275"/>
    <mergeCell ref="H276:J276"/>
    <mergeCell ref="H277:J277"/>
    <mergeCell ref="H278:J278"/>
    <mergeCell ref="H279:J279"/>
    <mergeCell ref="H312:J312"/>
    <mergeCell ref="H313:J313"/>
    <mergeCell ref="H314:J314"/>
    <mergeCell ref="H315:J315"/>
    <mergeCell ref="H298:J298"/>
    <mergeCell ref="H299:J299"/>
    <mergeCell ref="H300:J300"/>
    <mergeCell ref="H301:J301"/>
    <mergeCell ref="H302:J302"/>
    <mergeCell ref="H303:J303"/>
    <mergeCell ref="H304:J304"/>
    <mergeCell ref="H305:J305"/>
    <mergeCell ref="H306:J306"/>
    <mergeCell ref="H289:J289"/>
    <mergeCell ref="H290:J290"/>
    <mergeCell ref="H291:J291"/>
    <mergeCell ref="H292:J292"/>
    <mergeCell ref="H293:J293"/>
    <mergeCell ref="H294:J294"/>
    <mergeCell ref="H295:J295"/>
    <mergeCell ref="H296:J296"/>
    <mergeCell ref="H297:J297"/>
    <mergeCell ref="AS113:AS114"/>
    <mergeCell ref="H13:O13"/>
    <mergeCell ref="H12:O12"/>
    <mergeCell ref="H316:J316"/>
    <mergeCell ref="J74:R74"/>
    <mergeCell ref="O75:P75"/>
    <mergeCell ref="A74:H74"/>
    <mergeCell ref="I103:J103"/>
    <mergeCell ref="C103:H103"/>
    <mergeCell ref="C57:H57"/>
    <mergeCell ref="C58:F58"/>
    <mergeCell ref="C59:F59"/>
    <mergeCell ref="C60:F60"/>
    <mergeCell ref="C61:F61"/>
    <mergeCell ref="C62:F62"/>
    <mergeCell ref="C63:F63"/>
    <mergeCell ref="C64:F64"/>
    <mergeCell ref="C65:F65"/>
    <mergeCell ref="K58:O58"/>
    <mergeCell ref="K59:O59"/>
    <mergeCell ref="K60:O60"/>
    <mergeCell ref="K61:O61"/>
    <mergeCell ref="K62:O62"/>
    <mergeCell ref="K63:O63"/>
    <mergeCell ref="H307:J307"/>
    <mergeCell ref="H308:J308"/>
    <mergeCell ref="H309:J309"/>
    <mergeCell ref="H310:J310"/>
    <mergeCell ref="H311:J311"/>
    <mergeCell ref="C70:F70"/>
    <mergeCell ref="C68:F69"/>
    <mergeCell ref="G68:G69"/>
  </mergeCells>
  <conditionalFormatting sqref="AA115:AS264">
    <cfRule type="expression" dxfId="196" priority="1">
      <formula>AA$113=0</formula>
    </cfRule>
  </conditionalFormatting>
  <conditionalFormatting sqref="C113:AS114">
    <cfRule type="cellIs" dxfId="195" priority="15" operator="notEqual">
      <formula>0</formula>
    </cfRule>
  </conditionalFormatting>
  <conditionalFormatting sqref="C116:AR264">
    <cfRule type="expression" dxfId="194" priority="2">
      <formula>$C116=""</formula>
    </cfRule>
  </conditionalFormatting>
  <conditionalFormatting sqref="C115:AS264">
    <cfRule type="expression" dxfId="193" priority="27">
      <formula>$C115&lt;&gt;""</formula>
    </cfRule>
  </conditionalFormatting>
  <dataValidations count="5">
    <dataValidation type="list" allowBlank="1" showInputMessage="1" showErrorMessage="1" sqref="H78:I78 G66:G67 G71" xr:uid="{496CD89A-E475-4487-ADDD-6C4F719DB302}">
      <formula1>"Oui,Non"</formula1>
    </dataValidation>
    <dataValidation type="list" allowBlank="1" showInputMessage="1" showErrorMessage="1" sqref="M106:P106 D8 D10 D12 G8 G10 L8 L10 O8 O10" xr:uid="{1B5447AB-BD4D-4226-B609-39152255A4F7}">
      <formula1>"X"</formula1>
    </dataValidation>
    <dataValidation type="list" allowBlank="1" showInputMessage="1" showErrorMessage="1" sqref="H76:I76" xr:uid="{555F1C6C-792A-4E62-9720-F92D26EEE325}">
      <formula1>"Non,Oui - Déclaration,Oui - Enregistrement,Oui - Autorisation"</formula1>
    </dataValidation>
    <dataValidation type="list" allowBlank="1" showInputMessage="1" showErrorMessage="1" sqref="G76" xr:uid="{639B9322-C640-478E-AE95-91340A8AAAD3}">
      <mc:AlternateContent xmlns:x12ac="http://schemas.microsoft.com/office/spreadsheetml/2011/1/ac" xmlns:mc="http://schemas.openxmlformats.org/markup-compatibility/2006">
        <mc:Choice Requires="x12ac">
          <x12ac:list>No,Yes,"Not affected, no environmental licence/permit in your country"</x12ac:list>
        </mc:Choice>
        <mc:Fallback>
          <formula1>"No,Yes,Not affected, no environmental licence/permit in your country"</formula1>
        </mc:Fallback>
      </mc:AlternateContent>
    </dataValidation>
    <dataValidation type="list" allowBlank="1" showInputMessage="1" showErrorMessage="1" sqref="P80 P82 M89 M91 M93 M95 I103:J103 F26:J26 N37:P37 N15 F15 F44:J44 O47:P47 G59:G65 G68:G70 P59:P63 P65:P70 G78 P78" xr:uid="{08731F93-A749-4746-A4F6-F0B4925306D7}">
      <formula1>"Yes,No"</formula1>
    </dataValidation>
  </dataValidations>
  <pageMargins left="0.7" right="0.7" top="0.75" bottom="0.75" header="0.3" footer="0.3"/>
  <pageSetup paperSize="9" scale="48" orientation="portrait" r:id="rId1"/>
  <headerFooter>
    <oddFooter>&amp;R&amp;8CERTI-F-1235.24_01/2025</oddFooter>
  </headerFooter>
  <colBreaks count="1" manualBreakCount="1">
    <brk id="18" max="43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5D5C-4236-4D90-80A5-DF3C7229CAF8}">
  <dimension ref="A1:O179"/>
  <sheetViews>
    <sheetView showGridLines="0" zoomScaleNormal="100" zoomScalePageLayoutView="85" workbookViewId="0">
      <selection activeCell="E5" sqref="E5"/>
    </sheetView>
  </sheetViews>
  <sheetFormatPr baseColWidth="10" defaultRowHeight="12.75" x14ac:dyDescent="0.2"/>
  <cols>
    <col min="1" max="1" width="2.42578125" customWidth="1"/>
    <col min="3" max="3" width="12.7109375" customWidth="1"/>
    <col min="4" max="4" width="12.5703125" customWidth="1"/>
    <col min="13" max="13" width="17" customWidth="1"/>
    <col min="14" max="14" width="2.42578125" customWidth="1"/>
  </cols>
  <sheetData>
    <row r="1" spans="1:15" s="15" customFormat="1" ht="39.75" customHeight="1" x14ac:dyDescent="0.2">
      <c r="A1" s="641"/>
      <c r="B1" s="642"/>
      <c r="C1" s="641" t="s">
        <v>811</v>
      </c>
      <c r="D1" s="642"/>
      <c r="E1" s="642"/>
      <c r="F1" s="642"/>
      <c r="G1" s="642"/>
      <c r="H1" s="642"/>
      <c r="I1" s="642"/>
      <c r="J1" s="642"/>
      <c r="K1" s="642"/>
      <c r="L1" s="642"/>
      <c r="M1" s="642"/>
      <c r="N1" s="643"/>
      <c r="O1" s="93"/>
    </row>
    <row r="2" spans="1:15" ht="13.5" thickBot="1" x14ac:dyDescent="0.25"/>
    <row r="3" spans="1:15" ht="15" x14ac:dyDescent="0.2">
      <c r="A3" s="644" t="s">
        <v>812</v>
      </c>
      <c r="B3" s="645"/>
      <c r="C3" s="645"/>
      <c r="D3" s="645"/>
      <c r="E3" s="645"/>
      <c r="F3" s="645"/>
      <c r="G3" s="645"/>
      <c r="H3" s="645"/>
      <c r="I3" s="645"/>
      <c r="J3" s="645"/>
      <c r="K3" s="645"/>
      <c r="L3" s="645"/>
      <c r="M3" s="645"/>
      <c r="N3" s="646"/>
    </row>
    <row r="4" spans="1:15" ht="15" x14ac:dyDescent="0.2">
      <c r="A4" s="166"/>
      <c r="B4" s="166"/>
      <c r="C4" s="166"/>
      <c r="D4" s="166"/>
      <c r="E4" s="166"/>
      <c r="F4" s="166"/>
      <c r="G4" s="166"/>
      <c r="H4" s="166"/>
      <c r="I4" s="166"/>
      <c r="J4" s="166"/>
      <c r="K4" s="166"/>
      <c r="L4" s="166"/>
      <c r="M4" s="166"/>
      <c r="N4" s="167"/>
    </row>
    <row r="5" spans="1:15" ht="31.15" customHeight="1" x14ac:dyDescent="0.2">
      <c r="A5" s="168"/>
      <c r="B5" s="647" t="s">
        <v>813</v>
      </c>
      <c r="C5" s="648"/>
      <c r="D5" s="649"/>
      <c r="E5" s="400"/>
      <c r="F5" s="650" t="s">
        <v>814</v>
      </c>
      <c r="G5" s="651"/>
      <c r="H5" s="651"/>
      <c r="I5" s="408"/>
      <c r="J5" s="408"/>
      <c r="K5" s="652" t="s">
        <v>815</v>
      </c>
      <c r="L5" s="653"/>
      <c r="M5" s="401"/>
      <c r="N5" s="169"/>
    </row>
    <row r="6" spans="1:15" ht="30.4" customHeight="1" x14ac:dyDescent="0.2">
      <c r="A6" s="168"/>
      <c r="B6" s="647" t="s">
        <v>816</v>
      </c>
      <c r="C6" s="648"/>
      <c r="D6" s="649"/>
      <c r="E6" s="400"/>
      <c r="F6" s="663"/>
      <c r="G6" s="664"/>
      <c r="H6" s="664"/>
      <c r="I6" s="664"/>
      <c r="J6" s="664"/>
      <c r="K6" s="664"/>
      <c r="L6" s="664"/>
      <c r="M6" s="664"/>
      <c r="N6" s="169"/>
    </row>
    <row r="7" spans="1:15" ht="32.25" customHeight="1" x14ac:dyDescent="0.2">
      <c r="A7" s="168"/>
      <c r="B7" s="647" t="s">
        <v>817</v>
      </c>
      <c r="C7" s="648"/>
      <c r="D7" s="654"/>
      <c r="E7" s="665"/>
      <c r="F7" s="666"/>
      <c r="G7" s="666"/>
      <c r="H7" s="666"/>
      <c r="I7" s="666"/>
      <c r="J7" s="666"/>
      <c r="K7" s="666"/>
      <c r="L7" s="666"/>
      <c r="M7" s="667"/>
      <c r="N7" s="170"/>
    </row>
    <row r="8" spans="1:15" ht="32.25" customHeight="1" x14ac:dyDescent="0.2">
      <c r="A8" s="168"/>
      <c r="B8" s="647" t="s">
        <v>818</v>
      </c>
      <c r="C8" s="648"/>
      <c r="D8" s="654"/>
      <c r="E8" s="668"/>
      <c r="F8" s="669"/>
      <c r="G8" s="669"/>
      <c r="H8" s="669"/>
      <c r="I8" s="669"/>
      <c r="J8" s="669"/>
      <c r="K8" s="669"/>
      <c r="L8" s="669"/>
      <c r="M8" s="670"/>
      <c r="N8" s="170"/>
    </row>
    <row r="9" spans="1:15" ht="24" customHeight="1" x14ac:dyDescent="0.2">
      <c r="A9" s="168"/>
      <c r="B9" s="647" t="s">
        <v>819</v>
      </c>
      <c r="C9" s="648"/>
      <c r="D9" s="654"/>
      <c r="E9" s="655"/>
      <c r="F9" s="656"/>
      <c r="G9" s="656"/>
      <c r="H9" s="656"/>
      <c r="I9" s="656"/>
      <c r="J9" s="656"/>
      <c r="K9" s="656"/>
      <c r="L9" s="656"/>
      <c r="M9" s="657"/>
      <c r="N9" s="169"/>
    </row>
    <row r="10" spans="1:15" ht="24" customHeight="1" thickBot="1" x14ac:dyDescent="0.25">
      <c r="A10" s="168"/>
      <c r="B10" s="647" t="s">
        <v>820</v>
      </c>
      <c r="C10" s="648"/>
      <c r="D10" s="654"/>
      <c r="E10" s="658"/>
      <c r="F10" s="659"/>
      <c r="G10" s="402" t="s">
        <v>821</v>
      </c>
      <c r="H10" s="660"/>
      <c r="I10" s="661"/>
      <c r="J10" s="402" t="s">
        <v>822</v>
      </c>
      <c r="K10" s="660"/>
      <c r="L10" s="662"/>
      <c r="M10" s="662"/>
      <c r="N10" s="169"/>
    </row>
    <row r="11" spans="1:15" ht="24" customHeight="1" x14ac:dyDescent="0.2">
      <c r="A11" s="168"/>
      <c r="B11" s="647" t="s">
        <v>107</v>
      </c>
      <c r="C11" s="648"/>
      <c r="D11" s="654"/>
      <c r="E11" s="655"/>
      <c r="F11" s="656"/>
      <c r="G11" s="656"/>
      <c r="H11" s="656"/>
      <c r="I11" s="656"/>
      <c r="J11" s="656"/>
      <c r="K11" s="656"/>
      <c r="L11" s="656"/>
      <c r="M11" s="657"/>
      <c r="N11" s="169"/>
    </row>
    <row r="12" spans="1:15" ht="24" customHeight="1" x14ac:dyDescent="0.2">
      <c r="A12" s="168"/>
      <c r="B12" s="647" t="s">
        <v>823</v>
      </c>
      <c r="C12" s="648"/>
      <c r="D12" s="654"/>
      <c r="E12" s="655"/>
      <c r="F12" s="656"/>
      <c r="G12" s="656"/>
      <c r="H12" s="656"/>
      <c r="I12" s="656"/>
      <c r="J12" s="656"/>
      <c r="K12" s="656"/>
      <c r="L12" s="656"/>
      <c r="M12" s="657"/>
      <c r="N12" s="169"/>
    </row>
    <row r="13" spans="1:15" ht="24" customHeight="1" x14ac:dyDescent="0.2">
      <c r="A13" s="168"/>
      <c r="B13" s="647" t="s">
        <v>824</v>
      </c>
      <c r="C13" s="648"/>
      <c r="D13" s="654"/>
      <c r="E13" s="655"/>
      <c r="F13" s="656"/>
      <c r="G13" s="656"/>
      <c r="H13" s="656"/>
      <c r="I13" s="656"/>
      <c r="J13" s="656"/>
      <c r="K13" s="656"/>
      <c r="L13" s="656"/>
      <c r="M13" s="657"/>
      <c r="N13" s="169"/>
    </row>
    <row r="14" spans="1:15" ht="24" customHeight="1" x14ac:dyDescent="0.2">
      <c r="A14" s="168"/>
      <c r="B14" s="647" t="s">
        <v>109</v>
      </c>
      <c r="C14" s="648"/>
      <c r="D14" s="654"/>
      <c r="E14" s="671"/>
      <c r="F14" s="672"/>
      <c r="G14" s="672"/>
      <c r="H14" s="672"/>
      <c r="I14" s="672"/>
      <c r="J14" s="672"/>
      <c r="K14" s="672"/>
      <c r="L14" s="672"/>
      <c r="M14" s="673"/>
      <c r="N14" s="169"/>
    </row>
    <row r="15" spans="1:15" ht="27" customHeight="1" x14ac:dyDescent="0.2">
      <c r="A15" s="168"/>
      <c r="B15" s="647" t="s">
        <v>825</v>
      </c>
      <c r="C15" s="648"/>
      <c r="D15" s="654"/>
      <c r="E15" s="661"/>
      <c r="F15" s="674"/>
      <c r="G15" s="674"/>
      <c r="H15" s="674"/>
      <c r="I15" s="674"/>
      <c r="J15" s="674"/>
      <c r="K15" s="674"/>
      <c r="L15" s="674"/>
      <c r="M15" s="660"/>
      <c r="N15" s="170"/>
    </row>
    <row r="16" spans="1:15" ht="15" x14ac:dyDescent="0.2">
      <c r="A16" s="168"/>
      <c r="B16" s="171"/>
      <c r="C16" s="171"/>
      <c r="D16" s="171"/>
      <c r="E16" s="171"/>
      <c r="F16" s="171"/>
      <c r="G16" s="171"/>
      <c r="H16" s="171"/>
      <c r="I16" s="171"/>
      <c r="J16" s="171"/>
      <c r="K16" s="171"/>
      <c r="L16" s="171"/>
      <c r="M16" s="171"/>
      <c r="N16" s="169"/>
    </row>
    <row r="17" spans="1:14" ht="15" x14ac:dyDescent="0.25">
      <c r="A17" s="168"/>
      <c r="B17" s="675" t="s">
        <v>120</v>
      </c>
      <c r="C17" s="676"/>
      <c r="D17" s="676"/>
      <c r="E17" s="676"/>
      <c r="F17" s="676"/>
      <c r="G17" s="676"/>
      <c r="H17" s="676"/>
      <c r="I17" s="676"/>
      <c r="J17" s="676"/>
      <c r="K17" s="676"/>
      <c r="L17" s="677" t="str">
        <f>IF('Quote Application form'!O47&lt;&gt;0,'Quote Application form'!O47,"")</f>
        <v/>
      </c>
      <c r="M17" s="678"/>
      <c r="N17" s="169"/>
    </row>
    <row r="18" spans="1:14" ht="15" x14ac:dyDescent="0.2">
      <c r="A18" s="168"/>
      <c r="B18" s="619" t="s">
        <v>121</v>
      </c>
      <c r="C18" s="620"/>
      <c r="D18" s="620"/>
      <c r="E18" s="620"/>
      <c r="F18" s="620"/>
      <c r="G18" s="620"/>
      <c r="H18" s="620"/>
      <c r="I18" s="620"/>
      <c r="J18" s="620"/>
      <c r="K18" s="620"/>
      <c r="L18" s="620"/>
      <c r="M18" s="620"/>
      <c r="N18" s="169"/>
    </row>
    <row r="19" spans="1:14" ht="24" customHeight="1" x14ac:dyDescent="0.2">
      <c r="A19" s="168"/>
      <c r="B19" s="679" t="s">
        <v>122</v>
      </c>
      <c r="C19" s="679"/>
      <c r="D19" s="679"/>
      <c r="E19" s="679" t="s">
        <v>123</v>
      </c>
      <c r="F19" s="679"/>
      <c r="G19" s="679"/>
      <c r="H19" s="679" t="s">
        <v>124</v>
      </c>
      <c r="I19" s="679"/>
      <c r="J19" s="679"/>
      <c r="K19" s="679" t="s">
        <v>125</v>
      </c>
      <c r="L19" s="679"/>
      <c r="M19" s="679"/>
      <c r="N19" s="169"/>
    </row>
    <row r="20" spans="1:14" ht="24" customHeight="1" x14ac:dyDescent="0.2">
      <c r="A20" s="168"/>
      <c r="B20" s="680" t="str">
        <f>IF('Quote Application form'!C50&lt;&gt;0,'Quote Application form'!C50,"")</f>
        <v/>
      </c>
      <c r="C20" s="680"/>
      <c r="D20" s="680"/>
      <c r="E20" s="680" t="str">
        <f>IF('Quote Application form'!F50&lt;&gt;0,'Quote Application form'!F50,"")</f>
        <v/>
      </c>
      <c r="F20" s="680"/>
      <c r="G20" s="680"/>
      <c r="H20" s="680" t="str">
        <f>IF('Quote Application form'!I50&lt;&gt;0,'Quote Application form'!I50,"")</f>
        <v/>
      </c>
      <c r="I20" s="680"/>
      <c r="J20" s="680"/>
      <c r="K20" s="680" t="str">
        <f>IF('Quote Application form'!L50&lt;&gt;0,'Quote Application form'!L50,"")</f>
        <v/>
      </c>
      <c r="L20" s="680"/>
      <c r="M20" s="680"/>
      <c r="N20" s="169"/>
    </row>
    <row r="21" spans="1:14" ht="24" customHeight="1" x14ac:dyDescent="0.2">
      <c r="A21" s="168"/>
      <c r="B21" s="680" t="str">
        <f>IF('Quote Application form'!C51&lt;&gt;0,'Quote Application form'!C51,"")</f>
        <v/>
      </c>
      <c r="C21" s="680"/>
      <c r="D21" s="680"/>
      <c r="E21" s="680" t="str">
        <f>IF('Quote Application form'!F51&lt;&gt;0,'Quote Application form'!F51,"")</f>
        <v/>
      </c>
      <c r="F21" s="680"/>
      <c r="G21" s="680"/>
      <c r="H21" s="680" t="str">
        <f>IF('Quote Application form'!I51&lt;&gt;0,'Quote Application form'!I51,"")</f>
        <v/>
      </c>
      <c r="I21" s="680"/>
      <c r="J21" s="680"/>
      <c r="K21" s="680" t="str">
        <f>IF('Quote Application form'!L51&lt;&gt;0,'Quote Application form'!L51,"")</f>
        <v/>
      </c>
      <c r="L21" s="680"/>
      <c r="M21" s="680"/>
      <c r="N21" s="169"/>
    </row>
    <row r="22" spans="1:14" ht="24" customHeight="1" x14ac:dyDescent="0.2">
      <c r="A22" s="168"/>
      <c r="B22" s="680" t="str">
        <f>IF('Quote Application form'!C52&lt;&gt;0,'Quote Application form'!C52,"")</f>
        <v/>
      </c>
      <c r="C22" s="680"/>
      <c r="D22" s="680"/>
      <c r="E22" s="680" t="str">
        <f>IF('Quote Application form'!F52&lt;&gt;0,'Quote Application form'!F52,"")</f>
        <v/>
      </c>
      <c r="F22" s="680"/>
      <c r="G22" s="680"/>
      <c r="H22" s="680" t="str">
        <f>IF('Quote Application form'!I52&lt;&gt;0,'Quote Application form'!I52,"")</f>
        <v/>
      </c>
      <c r="I22" s="680"/>
      <c r="J22" s="680"/>
      <c r="K22" s="680" t="str">
        <f>IF('Quote Application form'!L52&lt;&gt;0,'Quote Application form'!L52,"")</f>
        <v/>
      </c>
      <c r="L22" s="680"/>
      <c r="M22" s="680"/>
      <c r="N22" s="169"/>
    </row>
    <row r="23" spans="1:14" ht="24" customHeight="1" x14ac:dyDescent="0.2">
      <c r="A23" s="168"/>
      <c r="B23" s="680" t="str">
        <f>IF('Quote Application form'!C53&lt;&gt;0,'Quote Application form'!C53,"")</f>
        <v/>
      </c>
      <c r="C23" s="680"/>
      <c r="D23" s="680"/>
      <c r="E23" s="680" t="str">
        <f>IF('Quote Application form'!F53&lt;&gt;0,'Quote Application form'!F53,"")</f>
        <v/>
      </c>
      <c r="F23" s="680"/>
      <c r="G23" s="680"/>
      <c r="H23" s="680" t="str">
        <f>IF('Quote Application form'!I53&lt;&gt;0,'Quote Application form'!I53,"")</f>
        <v/>
      </c>
      <c r="I23" s="680"/>
      <c r="J23" s="680"/>
      <c r="K23" s="680" t="str">
        <f>IF('Quote Application form'!L53&lt;&gt;0,'Quote Application form'!L53,"")</f>
        <v/>
      </c>
      <c r="L23" s="680"/>
      <c r="M23" s="680"/>
      <c r="N23" s="169"/>
    </row>
    <row r="24" spans="1:14" ht="14.25" customHeight="1" x14ac:dyDescent="0.2">
      <c r="A24" s="172"/>
      <c r="B24" s="173"/>
      <c r="C24" s="173"/>
      <c r="D24" s="173"/>
      <c r="E24" s="173"/>
      <c r="F24" s="173"/>
      <c r="G24" s="173"/>
      <c r="H24" s="173"/>
      <c r="I24" s="173"/>
      <c r="J24" s="173"/>
      <c r="K24" s="173"/>
      <c r="L24" s="173"/>
      <c r="M24" s="173"/>
      <c r="N24" s="169"/>
    </row>
    <row r="25" spans="1:14" x14ac:dyDescent="0.2">
      <c r="A25" s="109"/>
      <c r="B25" s="108"/>
      <c r="C25" s="108"/>
      <c r="D25" s="108"/>
      <c r="E25" s="108"/>
      <c r="F25" s="108"/>
      <c r="G25" s="108"/>
      <c r="H25" s="108"/>
      <c r="I25" s="108"/>
      <c r="J25" s="108"/>
      <c r="K25" s="108"/>
      <c r="L25" s="108"/>
      <c r="M25" s="108"/>
      <c r="N25" s="110"/>
    </row>
    <row r="26" spans="1:14" ht="24" customHeight="1" x14ac:dyDescent="0.2">
      <c r="A26" s="681" t="s">
        <v>826</v>
      </c>
      <c r="B26" s="681"/>
      <c r="C26" s="681"/>
      <c r="D26" s="681"/>
      <c r="E26" s="681"/>
      <c r="F26" s="681"/>
      <c r="G26" s="681"/>
      <c r="H26" s="681"/>
      <c r="I26" s="681"/>
      <c r="J26" s="681"/>
      <c r="K26" s="681"/>
      <c r="L26" s="681"/>
      <c r="M26" s="681"/>
      <c r="N26" s="681"/>
    </row>
    <row r="27" spans="1:14" ht="24" customHeight="1" thickBot="1" x14ac:dyDescent="0.25">
      <c r="A27" s="168"/>
      <c r="B27" s="168"/>
      <c r="C27" s="168"/>
      <c r="D27" s="168"/>
      <c r="E27" s="168"/>
      <c r="F27" s="168"/>
      <c r="G27" s="168"/>
      <c r="H27" s="168"/>
      <c r="I27" s="168"/>
      <c r="J27" s="168"/>
      <c r="K27" s="168"/>
      <c r="L27" s="168"/>
      <c r="M27" s="168"/>
      <c r="N27" s="168"/>
    </row>
    <row r="28" spans="1:14" ht="24" customHeight="1" thickBot="1" x14ac:dyDescent="0.25">
      <c r="A28" s="168"/>
      <c r="B28" s="168"/>
      <c r="C28" s="403" t="s">
        <v>12</v>
      </c>
      <c r="D28" s="682" t="s">
        <v>827</v>
      </c>
      <c r="E28" s="683"/>
      <c r="F28" s="682" t="s">
        <v>101</v>
      </c>
      <c r="G28" s="684"/>
      <c r="H28" s="684"/>
      <c r="I28" s="683"/>
      <c r="J28" s="404" t="s">
        <v>102</v>
      </c>
      <c r="K28" s="682" t="s">
        <v>828</v>
      </c>
      <c r="L28" s="683"/>
      <c r="M28" s="168"/>
      <c r="N28" s="168"/>
    </row>
    <row r="29" spans="1:14" s="405" customFormat="1" ht="24" customHeight="1" x14ac:dyDescent="0.2">
      <c r="A29" s="409"/>
      <c r="B29" s="409"/>
      <c r="C29" s="528" t="str">
        <f>'Quote Application form'!C115</f>
        <v>Main site - 1</v>
      </c>
      <c r="D29" s="685" t="str">
        <f>IF($C29&lt;&gt;"","",0)</f>
        <v/>
      </c>
      <c r="E29" s="686"/>
      <c r="F29" s="687">
        <f>'Quote Application form'!D115</f>
        <v>0</v>
      </c>
      <c r="G29" s="688"/>
      <c r="H29" s="688"/>
      <c r="I29" s="688"/>
      <c r="J29" s="174">
        <f>'Quote Application form'!E115</f>
        <v>0</v>
      </c>
      <c r="K29" s="687">
        <f>'Quote Application form'!F115</f>
        <v>0</v>
      </c>
      <c r="L29" s="688"/>
      <c r="M29" s="409"/>
      <c r="N29" s="409"/>
    </row>
    <row r="30" spans="1:14" s="405" customFormat="1" ht="24" customHeight="1" x14ac:dyDescent="0.2">
      <c r="A30" s="409"/>
      <c r="B30" s="409"/>
      <c r="C30" s="528" t="str">
        <f>'Quote Application form'!C116</f>
        <v/>
      </c>
      <c r="D30" s="685" t="str">
        <f>IF($C30&lt;&gt;"xyz","","xyz")</f>
        <v/>
      </c>
      <c r="E30" s="686"/>
      <c r="F30" s="687">
        <f>'Quote Application form'!D116</f>
        <v>0</v>
      </c>
      <c r="G30" s="688"/>
      <c r="H30" s="688"/>
      <c r="I30" s="688"/>
      <c r="J30" s="174">
        <f>'Quote Application form'!E116</f>
        <v>0</v>
      </c>
      <c r="K30" s="687">
        <f>'Quote Application form'!F116</f>
        <v>0</v>
      </c>
      <c r="L30" s="688"/>
      <c r="M30" s="409"/>
      <c r="N30" s="409"/>
    </row>
    <row r="31" spans="1:14" s="405" customFormat="1" ht="24" customHeight="1" x14ac:dyDescent="0.2">
      <c r="A31" s="409"/>
      <c r="B31" s="409"/>
      <c r="C31" s="528" t="str">
        <f>'Quote Application form'!C117</f>
        <v/>
      </c>
      <c r="D31" s="685" t="str">
        <f t="shared" ref="D31:D94" si="0">IF($C31&lt;&gt;"xyz","","xyz")</f>
        <v/>
      </c>
      <c r="E31" s="686"/>
      <c r="F31" s="687">
        <f>'Quote Application form'!D117</f>
        <v>0</v>
      </c>
      <c r="G31" s="688"/>
      <c r="H31" s="688"/>
      <c r="I31" s="688"/>
      <c r="J31" s="174">
        <f>'Quote Application form'!E117</f>
        <v>0</v>
      </c>
      <c r="K31" s="687">
        <f>'Quote Application form'!F117</f>
        <v>0</v>
      </c>
      <c r="L31" s="688"/>
      <c r="M31" s="409"/>
      <c r="N31" s="409"/>
    </row>
    <row r="32" spans="1:14" s="405" customFormat="1" ht="24" customHeight="1" x14ac:dyDescent="0.2">
      <c r="A32" s="409"/>
      <c r="B32" s="409"/>
      <c r="C32" s="528" t="str">
        <f>'Quote Application form'!C118</f>
        <v/>
      </c>
      <c r="D32" s="685" t="str">
        <f t="shared" si="0"/>
        <v/>
      </c>
      <c r="E32" s="686"/>
      <c r="F32" s="687">
        <f>'Quote Application form'!D118</f>
        <v>0</v>
      </c>
      <c r="G32" s="688"/>
      <c r="H32" s="688"/>
      <c r="I32" s="688"/>
      <c r="J32" s="174">
        <f>'Quote Application form'!E118</f>
        <v>0</v>
      </c>
      <c r="K32" s="687">
        <f>'Quote Application form'!F118</f>
        <v>0</v>
      </c>
      <c r="L32" s="688"/>
      <c r="M32" s="409"/>
      <c r="N32" s="409"/>
    </row>
    <row r="33" spans="1:14" s="405" customFormat="1" ht="24" customHeight="1" x14ac:dyDescent="0.2">
      <c r="A33" s="409"/>
      <c r="B33" s="409"/>
      <c r="C33" s="528" t="str">
        <f>'Quote Application form'!C119</f>
        <v/>
      </c>
      <c r="D33" s="685" t="str">
        <f t="shared" si="0"/>
        <v/>
      </c>
      <c r="E33" s="686"/>
      <c r="F33" s="687">
        <f>'Quote Application form'!D119</f>
        <v>0</v>
      </c>
      <c r="G33" s="688"/>
      <c r="H33" s="688"/>
      <c r="I33" s="688"/>
      <c r="J33" s="174">
        <f>'Quote Application form'!E119</f>
        <v>0</v>
      </c>
      <c r="K33" s="687">
        <f>'Quote Application form'!F119</f>
        <v>0</v>
      </c>
      <c r="L33" s="688"/>
      <c r="M33" s="409"/>
      <c r="N33" s="409"/>
    </row>
    <row r="34" spans="1:14" s="405" customFormat="1" ht="24" customHeight="1" x14ac:dyDescent="0.2">
      <c r="A34" s="409"/>
      <c r="B34" s="409"/>
      <c r="C34" s="528" t="str">
        <f>'Quote Application form'!C120</f>
        <v/>
      </c>
      <c r="D34" s="685" t="str">
        <f t="shared" si="0"/>
        <v/>
      </c>
      <c r="E34" s="686"/>
      <c r="F34" s="687">
        <f>'Quote Application form'!D120</f>
        <v>0</v>
      </c>
      <c r="G34" s="688"/>
      <c r="H34" s="688"/>
      <c r="I34" s="688"/>
      <c r="J34" s="174">
        <f>'Quote Application form'!E120</f>
        <v>0</v>
      </c>
      <c r="K34" s="687">
        <f>'Quote Application form'!F120</f>
        <v>0</v>
      </c>
      <c r="L34" s="688"/>
      <c r="M34" s="409"/>
      <c r="N34" s="409"/>
    </row>
    <row r="35" spans="1:14" s="405" customFormat="1" ht="24" customHeight="1" x14ac:dyDescent="0.2">
      <c r="A35" s="409"/>
      <c r="B35" s="409"/>
      <c r="C35" s="528" t="str">
        <f>'Quote Application form'!C121</f>
        <v/>
      </c>
      <c r="D35" s="685" t="str">
        <f t="shared" si="0"/>
        <v/>
      </c>
      <c r="E35" s="686"/>
      <c r="F35" s="687">
        <f>'Quote Application form'!D121</f>
        <v>0</v>
      </c>
      <c r="G35" s="688"/>
      <c r="H35" s="688"/>
      <c r="I35" s="688"/>
      <c r="J35" s="174">
        <f>'Quote Application form'!E121</f>
        <v>0</v>
      </c>
      <c r="K35" s="687">
        <f>'Quote Application form'!F121</f>
        <v>0</v>
      </c>
      <c r="L35" s="688"/>
      <c r="M35" s="409"/>
      <c r="N35" s="409"/>
    </row>
    <row r="36" spans="1:14" s="405" customFormat="1" x14ac:dyDescent="0.2">
      <c r="A36" s="410"/>
      <c r="B36" s="410"/>
      <c r="C36" s="528" t="str">
        <f>'Quote Application form'!C122</f>
        <v/>
      </c>
      <c r="D36" s="685" t="str">
        <f t="shared" si="0"/>
        <v/>
      </c>
      <c r="E36" s="686"/>
      <c r="F36" s="687">
        <f>'Quote Application form'!D122</f>
        <v>0</v>
      </c>
      <c r="G36" s="688"/>
      <c r="H36" s="688"/>
      <c r="I36" s="688"/>
      <c r="J36" s="174">
        <f>'Quote Application form'!E122</f>
        <v>0</v>
      </c>
      <c r="K36" s="687">
        <f>'Quote Application form'!F122</f>
        <v>0</v>
      </c>
      <c r="L36" s="688"/>
      <c r="M36" s="410"/>
      <c r="N36" s="410"/>
    </row>
    <row r="37" spans="1:14" s="405" customFormat="1" x14ac:dyDescent="0.2">
      <c r="A37" s="410"/>
      <c r="B37" s="410"/>
      <c r="C37" s="528" t="str">
        <f>'Quote Application form'!C123</f>
        <v/>
      </c>
      <c r="D37" s="685" t="str">
        <f t="shared" si="0"/>
        <v/>
      </c>
      <c r="E37" s="686"/>
      <c r="F37" s="687">
        <f>'Quote Application form'!D123</f>
        <v>0</v>
      </c>
      <c r="G37" s="688"/>
      <c r="H37" s="688"/>
      <c r="I37" s="688"/>
      <c r="J37" s="174">
        <f>'Quote Application form'!E123</f>
        <v>0</v>
      </c>
      <c r="K37" s="687">
        <f>'Quote Application form'!F123</f>
        <v>0</v>
      </c>
      <c r="L37" s="688"/>
      <c r="M37" s="410"/>
      <c r="N37" s="410"/>
    </row>
    <row r="38" spans="1:14" s="405" customFormat="1" x14ac:dyDescent="0.2">
      <c r="A38" s="410"/>
      <c r="B38" s="410"/>
      <c r="C38" s="528" t="str">
        <f>'Quote Application form'!C124</f>
        <v/>
      </c>
      <c r="D38" s="685" t="str">
        <f t="shared" si="0"/>
        <v/>
      </c>
      <c r="E38" s="686"/>
      <c r="F38" s="687">
        <f>'Quote Application form'!D124</f>
        <v>0</v>
      </c>
      <c r="G38" s="688"/>
      <c r="H38" s="688"/>
      <c r="I38" s="688"/>
      <c r="J38" s="174">
        <f>'Quote Application form'!E124</f>
        <v>0</v>
      </c>
      <c r="K38" s="687">
        <f>'Quote Application form'!F124</f>
        <v>0</v>
      </c>
      <c r="L38" s="688"/>
      <c r="M38" s="410"/>
      <c r="N38" s="410"/>
    </row>
    <row r="39" spans="1:14" s="405" customFormat="1" x14ac:dyDescent="0.2">
      <c r="A39" s="410"/>
      <c r="B39" s="410"/>
      <c r="C39" s="528" t="str">
        <f>'Quote Application form'!C125</f>
        <v/>
      </c>
      <c r="D39" s="685" t="str">
        <f t="shared" si="0"/>
        <v/>
      </c>
      <c r="E39" s="686"/>
      <c r="F39" s="687">
        <f>'Quote Application form'!D125</f>
        <v>0</v>
      </c>
      <c r="G39" s="688"/>
      <c r="H39" s="688"/>
      <c r="I39" s="688"/>
      <c r="J39" s="174">
        <f>'Quote Application form'!E125</f>
        <v>0</v>
      </c>
      <c r="K39" s="687">
        <f>'Quote Application form'!F125</f>
        <v>0</v>
      </c>
      <c r="L39" s="688"/>
      <c r="M39" s="410"/>
      <c r="N39" s="410"/>
    </row>
    <row r="40" spans="1:14" s="405" customFormat="1" x14ac:dyDescent="0.2">
      <c r="A40" s="410"/>
      <c r="B40" s="410"/>
      <c r="C40" s="528" t="str">
        <f>'Quote Application form'!C126</f>
        <v/>
      </c>
      <c r="D40" s="685" t="str">
        <f t="shared" si="0"/>
        <v/>
      </c>
      <c r="E40" s="686"/>
      <c r="F40" s="687">
        <f>'Quote Application form'!D126</f>
        <v>0</v>
      </c>
      <c r="G40" s="688"/>
      <c r="H40" s="688"/>
      <c r="I40" s="688"/>
      <c r="J40" s="174">
        <f>'Quote Application form'!E126</f>
        <v>0</v>
      </c>
      <c r="K40" s="687">
        <f>'Quote Application form'!F126</f>
        <v>0</v>
      </c>
      <c r="L40" s="688"/>
      <c r="M40" s="410"/>
      <c r="N40" s="410"/>
    </row>
    <row r="41" spans="1:14" s="405" customFormat="1" x14ac:dyDescent="0.2">
      <c r="A41" s="410"/>
      <c r="B41" s="410"/>
      <c r="C41" s="528" t="str">
        <f>'Quote Application form'!C127</f>
        <v/>
      </c>
      <c r="D41" s="685" t="str">
        <f t="shared" si="0"/>
        <v/>
      </c>
      <c r="E41" s="686"/>
      <c r="F41" s="687">
        <f>'Quote Application form'!D127</f>
        <v>0</v>
      </c>
      <c r="G41" s="688"/>
      <c r="H41" s="688"/>
      <c r="I41" s="688"/>
      <c r="J41" s="174">
        <f>'Quote Application form'!E127</f>
        <v>0</v>
      </c>
      <c r="K41" s="687">
        <f>'Quote Application form'!F127</f>
        <v>0</v>
      </c>
      <c r="L41" s="688"/>
      <c r="M41" s="410"/>
      <c r="N41" s="410"/>
    </row>
    <row r="42" spans="1:14" s="405" customFormat="1" x14ac:dyDescent="0.2">
      <c r="A42" s="410"/>
      <c r="B42" s="410"/>
      <c r="C42" s="528" t="str">
        <f>'Quote Application form'!C128</f>
        <v/>
      </c>
      <c r="D42" s="685" t="str">
        <f t="shared" si="0"/>
        <v/>
      </c>
      <c r="E42" s="686"/>
      <c r="F42" s="687">
        <f>'Quote Application form'!D128</f>
        <v>0</v>
      </c>
      <c r="G42" s="688"/>
      <c r="H42" s="688"/>
      <c r="I42" s="688"/>
      <c r="J42" s="174">
        <f>'Quote Application form'!E128</f>
        <v>0</v>
      </c>
      <c r="K42" s="687">
        <f>'Quote Application form'!F128</f>
        <v>0</v>
      </c>
      <c r="L42" s="688"/>
      <c r="M42" s="410"/>
      <c r="N42" s="410"/>
    </row>
    <row r="43" spans="1:14" s="405" customFormat="1" x14ac:dyDescent="0.2">
      <c r="A43" s="410"/>
      <c r="B43" s="410"/>
      <c r="C43" s="528" t="str">
        <f>'Quote Application form'!C129</f>
        <v/>
      </c>
      <c r="D43" s="685" t="str">
        <f t="shared" si="0"/>
        <v/>
      </c>
      <c r="E43" s="686"/>
      <c r="F43" s="687">
        <f>'Quote Application form'!D129</f>
        <v>0</v>
      </c>
      <c r="G43" s="688"/>
      <c r="H43" s="688"/>
      <c r="I43" s="688"/>
      <c r="J43" s="174">
        <f>'Quote Application form'!E129</f>
        <v>0</v>
      </c>
      <c r="K43" s="687">
        <f>'Quote Application form'!F129</f>
        <v>0</v>
      </c>
      <c r="L43" s="688"/>
      <c r="M43" s="410"/>
      <c r="N43" s="410"/>
    </row>
    <row r="44" spans="1:14" s="405" customFormat="1" x14ac:dyDescent="0.2">
      <c r="A44" s="410"/>
      <c r="B44" s="410"/>
      <c r="C44" s="528" t="str">
        <f>'Quote Application form'!C130</f>
        <v/>
      </c>
      <c r="D44" s="685" t="str">
        <f t="shared" si="0"/>
        <v/>
      </c>
      <c r="E44" s="686"/>
      <c r="F44" s="687">
        <f>'Quote Application form'!D130</f>
        <v>0</v>
      </c>
      <c r="G44" s="688"/>
      <c r="H44" s="688"/>
      <c r="I44" s="688"/>
      <c r="J44" s="174">
        <f>'Quote Application form'!E130</f>
        <v>0</v>
      </c>
      <c r="K44" s="687">
        <f>'Quote Application form'!F130</f>
        <v>0</v>
      </c>
      <c r="L44" s="688"/>
      <c r="M44" s="410"/>
      <c r="N44" s="410"/>
    </row>
    <row r="45" spans="1:14" s="405" customFormat="1" x14ac:dyDescent="0.2">
      <c r="A45" s="410"/>
      <c r="B45" s="410"/>
      <c r="C45" s="528" t="str">
        <f>'Quote Application form'!C131</f>
        <v/>
      </c>
      <c r="D45" s="685" t="str">
        <f t="shared" si="0"/>
        <v/>
      </c>
      <c r="E45" s="686"/>
      <c r="F45" s="687">
        <f>'Quote Application form'!D131</f>
        <v>0</v>
      </c>
      <c r="G45" s="688"/>
      <c r="H45" s="688"/>
      <c r="I45" s="688"/>
      <c r="J45" s="174">
        <f>'Quote Application form'!E131</f>
        <v>0</v>
      </c>
      <c r="K45" s="687">
        <f>'Quote Application form'!F131</f>
        <v>0</v>
      </c>
      <c r="L45" s="688"/>
      <c r="M45" s="410"/>
      <c r="N45" s="410"/>
    </row>
    <row r="46" spans="1:14" s="405" customFormat="1" x14ac:dyDescent="0.2">
      <c r="A46" s="410"/>
      <c r="B46" s="410"/>
      <c r="C46" s="528" t="str">
        <f>'Quote Application form'!C132</f>
        <v/>
      </c>
      <c r="D46" s="685" t="str">
        <f t="shared" si="0"/>
        <v/>
      </c>
      <c r="E46" s="686"/>
      <c r="F46" s="687">
        <f>'Quote Application form'!D132</f>
        <v>0</v>
      </c>
      <c r="G46" s="688"/>
      <c r="H46" s="688"/>
      <c r="I46" s="688"/>
      <c r="J46" s="174">
        <f>'Quote Application form'!E132</f>
        <v>0</v>
      </c>
      <c r="K46" s="687">
        <f>'Quote Application form'!F132</f>
        <v>0</v>
      </c>
      <c r="L46" s="688"/>
      <c r="M46" s="410"/>
      <c r="N46" s="410"/>
    </row>
    <row r="47" spans="1:14" s="405" customFormat="1" x14ac:dyDescent="0.2">
      <c r="A47" s="410"/>
      <c r="B47" s="410"/>
      <c r="C47" s="528" t="str">
        <f>'Quote Application form'!C133</f>
        <v/>
      </c>
      <c r="D47" s="685" t="str">
        <f t="shared" si="0"/>
        <v/>
      </c>
      <c r="E47" s="686"/>
      <c r="F47" s="687">
        <f>'Quote Application form'!D133</f>
        <v>0</v>
      </c>
      <c r="G47" s="688"/>
      <c r="H47" s="688"/>
      <c r="I47" s="688"/>
      <c r="J47" s="174">
        <f>'Quote Application form'!E133</f>
        <v>0</v>
      </c>
      <c r="K47" s="687">
        <f>'Quote Application form'!F133</f>
        <v>0</v>
      </c>
      <c r="L47" s="688"/>
      <c r="M47" s="410"/>
      <c r="N47" s="410"/>
    </row>
    <row r="48" spans="1:14" s="405" customFormat="1" x14ac:dyDescent="0.2">
      <c r="A48" s="410"/>
      <c r="B48" s="410"/>
      <c r="C48" s="528" t="str">
        <f>'Quote Application form'!C134</f>
        <v/>
      </c>
      <c r="D48" s="685" t="str">
        <f t="shared" si="0"/>
        <v/>
      </c>
      <c r="E48" s="686"/>
      <c r="F48" s="687">
        <f>'Quote Application form'!D134</f>
        <v>0</v>
      </c>
      <c r="G48" s="688"/>
      <c r="H48" s="688"/>
      <c r="I48" s="688"/>
      <c r="J48" s="174">
        <f>'Quote Application form'!E134</f>
        <v>0</v>
      </c>
      <c r="K48" s="687">
        <f>'Quote Application form'!F134</f>
        <v>0</v>
      </c>
      <c r="L48" s="688"/>
      <c r="M48" s="410"/>
      <c r="N48" s="410"/>
    </row>
    <row r="49" spans="1:14" s="405" customFormat="1" x14ac:dyDescent="0.2">
      <c r="A49" s="410"/>
      <c r="B49" s="410"/>
      <c r="C49" s="528" t="str">
        <f>'Quote Application form'!C135</f>
        <v/>
      </c>
      <c r="D49" s="685" t="str">
        <f t="shared" si="0"/>
        <v/>
      </c>
      <c r="E49" s="686"/>
      <c r="F49" s="687">
        <f>'Quote Application form'!D135</f>
        <v>0</v>
      </c>
      <c r="G49" s="688"/>
      <c r="H49" s="688"/>
      <c r="I49" s="688"/>
      <c r="J49" s="174">
        <f>'Quote Application form'!E135</f>
        <v>0</v>
      </c>
      <c r="K49" s="687">
        <f>'Quote Application form'!F135</f>
        <v>0</v>
      </c>
      <c r="L49" s="688"/>
      <c r="M49" s="410"/>
      <c r="N49" s="410"/>
    </row>
    <row r="50" spans="1:14" s="405" customFormat="1" x14ac:dyDescent="0.2">
      <c r="A50" s="410"/>
      <c r="B50" s="410"/>
      <c r="C50" s="528" t="str">
        <f>'Quote Application form'!C136</f>
        <v/>
      </c>
      <c r="D50" s="685" t="str">
        <f t="shared" si="0"/>
        <v/>
      </c>
      <c r="E50" s="686"/>
      <c r="F50" s="687">
        <f>'Quote Application form'!D136</f>
        <v>0</v>
      </c>
      <c r="G50" s="688"/>
      <c r="H50" s="688"/>
      <c r="I50" s="688"/>
      <c r="J50" s="174">
        <f>'Quote Application form'!E136</f>
        <v>0</v>
      </c>
      <c r="K50" s="687">
        <f>'Quote Application form'!F136</f>
        <v>0</v>
      </c>
      <c r="L50" s="688"/>
      <c r="M50" s="410"/>
      <c r="N50" s="410"/>
    </row>
    <row r="51" spans="1:14" s="405" customFormat="1" x14ac:dyDescent="0.2">
      <c r="A51" s="410"/>
      <c r="B51" s="410"/>
      <c r="C51" s="528" t="str">
        <f>'Quote Application form'!C137</f>
        <v/>
      </c>
      <c r="D51" s="685" t="str">
        <f t="shared" si="0"/>
        <v/>
      </c>
      <c r="E51" s="686"/>
      <c r="F51" s="687">
        <f>'Quote Application form'!D137</f>
        <v>0</v>
      </c>
      <c r="G51" s="688"/>
      <c r="H51" s="688"/>
      <c r="I51" s="688"/>
      <c r="J51" s="174">
        <f>'Quote Application form'!E137</f>
        <v>0</v>
      </c>
      <c r="K51" s="687">
        <f>'Quote Application form'!F137</f>
        <v>0</v>
      </c>
      <c r="L51" s="688"/>
      <c r="M51" s="410"/>
      <c r="N51" s="410"/>
    </row>
    <row r="52" spans="1:14" s="405" customFormat="1" x14ac:dyDescent="0.2">
      <c r="A52" s="410"/>
      <c r="B52" s="410"/>
      <c r="C52" s="528" t="str">
        <f>'Quote Application form'!C138</f>
        <v/>
      </c>
      <c r="D52" s="685" t="str">
        <f t="shared" si="0"/>
        <v/>
      </c>
      <c r="E52" s="686"/>
      <c r="F52" s="687">
        <f>'Quote Application form'!D138</f>
        <v>0</v>
      </c>
      <c r="G52" s="688"/>
      <c r="H52" s="688"/>
      <c r="I52" s="688"/>
      <c r="J52" s="174">
        <f>'Quote Application form'!E138</f>
        <v>0</v>
      </c>
      <c r="K52" s="687">
        <f>'Quote Application form'!F138</f>
        <v>0</v>
      </c>
      <c r="L52" s="688"/>
      <c r="M52" s="410"/>
      <c r="N52" s="410"/>
    </row>
    <row r="53" spans="1:14" s="405" customFormat="1" x14ac:dyDescent="0.2">
      <c r="A53" s="410"/>
      <c r="B53" s="410"/>
      <c r="C53" s="528" t="str">
        <f>'Quote Application form'!C139</f>
        <v/>
      </c>
      <c r="D53" s="685" t="str">
        <f t="shared" si="0"/>
        <v/>
      </c>
      <c r="E53" s="686"/>
      <c r="F53" s="687">
        <f>'Quote Application form'!D139</f>
        <v>0</v>
      </c>
      <c r="G53" s="688"/>
      <c r="H53" s="688"/>
      <c r="I53" s="688"/>
      <c r="J53" s="174">
        <f>'Quote Application form'!E139</f>
        <v>0</v>
      </c>
      <c r="K53" s="687">
        <f>'Quote Application form'!F139</f>
        <v>0</v>
      </c>
      <c r="L53" s="688"/>
      <c r="M53" s="410"/>
      <c r="N53" s="410"/>
    </row>
    <row r="54" spans="1:14" s="405" customFormat="1" x14ac:dyDescent="0.2">
      <c r="A54" s="410"/>
      <c r="B54" s="410"/>
      <c r="C54" s="528" t="str">
        <f>'Quote Application form'!C140</f>
        <v/>
      </c>
      <c r="D54" s="685" t="str">
        <f t="shared" si="0"/>
        <v/>
      </c>
      <c r="E54" s="686"/>
      <c r="F54" s="687">
        <f>'Quote Application form'!D140</f>
        <v>0</v>
      </c>
      <c r="G54" s="688"/>
      <c r="H54" s="688"/>
      <c r="I54" s="688"/>
      <c r="J54" s="174">
        <f>'Quote Application form'!E140</f>
        <v>0</v>
      </c>
      <c r="K54" s="687">
        <f>'Quote Application form'!F140</f>
        <v>0</v>
      </c>
      <c r="L54" s="688"/>
      <c r="M54" s="410"/>
      <c r="N54" s="410"/>
    </row>
    <row r="55" spans="1:14" s="405" customFormat="1" x14ac:dyDescent="0.2">
      <c r="A55" s="410"/>
      <c r="B55" s="410"/>
      <c r="C55" s="528" t="str">
        <f>'Quote Application form'!C141</f>
        <v/>
      </c>
      <c r="D55" s="685" t="str">
        <f t="shared" si="0"/>
        <v/>
      </c>
      <c r="E55" s="686"/>
      <c r="F55" s="687">
        <f>'Quote Application form'!D141</f>
        <v>0</v>
      </c>
      <c r="G55" s="688"/>
      <c r="H55" s="688"/>
      <c r="I55" s="688"/>
      <c r="J55" s="174">
        <f>'Quote Application form'!E141</f>
        <v>0</v>
      </c>
      <c r="K55" s="687">
        <f>'Quote Application form'!F141</f>
        <v>0</v>
      </c>
      <c r="L55" s="688"/>
      <c r="M55" s="410"/>
      <c r="N55" s="410"/>
    </row>
    <row r="56" spans="1:14" s="405" customFormat="1" x14ac:dyDescent="0.2">
      <c r="A56" s="410"/>
      <c r="B56" s="410"/>
      <c r="C56" s="528" t="str">
        <f>'Quote Application form'!C142</f>
        <v/>
      </c>
      <c r="D56" s="685" t="str">
        <f t="shared" si="0"/>
        <v/>
      </c>
      <c r="E56" s="686"/>
      <c r="F56" s="687">
        <f>'Quote Application form'!D142</f>
        <v>0</v>
      </c>
      <c r="G56" s="688"/>
      <c r="H56" s="688"/>
      <c r="I56" s="688"/>
      <c r="J56" s="174">
        <f>'Quote Application form'!E142</f>
        <v>0</v>
      </c>
      <c r="K56" s="687">
        <f>'Quote Application form'!F142</f>
        <v>0</v>
      </c>
      <c r="L56" s="688"/>
      <c r="M56" s="410"/>
      <c r="N56" s="410"/>
    </row>
    <row r="57" spans="1:14" s="405" customFormat="1" x14ac:dyDescent="0.2">
      <c r="A57" s="410"/>
      <c r="B57" s="410"/>
      <c r="C57" s="528" t="str">
        <f>'Quote Application form'!C143</f>
        <v/>
      </c>
      <c r="D57" s="685" t="str">
        <f t="shared" si="0"/>
        <v/>
      </c>
      <c r="E57" s="686"/>
      <c r="F57" s="687">
        <f>'Quote Application form'!D143</f>
        <v>0</v>
      </c>
      <c r="G57" s="688"/>
      <c r="H57" s="688"/>
      <c r="I57" s="688"/>
      <c r="J57" s="174">
        <f>'Quote Application form'!E143</f>
        <v>0</v>
      </c>
      <c r="K57" s="687">
        <f>'Quote Application form'!F143</f>
        <v>0</v>
      </c>
      <c r="L57" s="688"/>
      <c r="M57" s="410"/>
      <c r="N57" s="410"/>
    </row>
    <row r="58" spans="1:14" s="405" customFormat="1" x14ac:dyDescent="0.2">
      <c r="A58" s="410"/>
      <c r="B58" s="410"/>
      <c r="C58" s="528" t="str">
        <f>'Quote Application form'!C144</f>
        <v/>
      </c>
      <c r="D58" s="685" t="str">
        <f t="shared" si="0"/>
        <v/>
      </c>
      <c r="E58" s="686"/>
      <c r="F58" s="687">
        <f>'Quote Application form'!D144</f>
        <v>0</v>
      </c>
      <c r="G58" s="688"/>
      <c r="H58" s="688"/>
      <c r="I58" s="688"/>
      <c r="J58" s="174">
        <f>'Quote Application form'!E144</f>
        <v>0</v>
      </c>
      <c r="K58" s="687">
        <f>'Quote Application form'!F144</f>
        <v>0</v>
      </c>
      <c r="L58" s="688"/>
      <c r="M58" s="410"/>
      <c r="N58" s="410"/>
    </row>
    <row r="59" spans="1:14" s="405" customFormat="1" x14ac:dyDescent="0.2">
      <c r="A59" s="410"/>
      <c r="B59" s="410"/>
      <c r="C59" s="528" t="str">
        <f>'Quote Application form'!C145</f>
        <v/>
      </c>
      <c r="D59" s="685" t="str">
        <f t="shared" si="0"/>
        <v/>
      </c>
      <c r="E59" s="686"/>
      <c r="F59" s="687">
        <f>'Quote Application form'!D145</f>
        <v>0</v>
      </c>
      <c r="G59" s="688"/>
      <c r="H59" s="688"/>
      <c r="I59" s="688"/>
      <c r="J59" s="174">
        <f>'Quote Application form'!E145</f>
        <v>0</v>
      </c>
      <c r="K59" s="687">
        <f>'Quote Application form'!F145</f>
        <v>0</v>
      </c>
      <c r="L59" s="688"/>
      <c r="M59" s="410"/>
      <c r="N59" s="410"/>
    </row>
    <row r="60" spans="1:14" s="405" customFormat="1" x14ac:dyDescent="0.2">
      <c r="A60" s="410"/>
      <c r="B60" s="410"/>
      <c r="C60" s="528" t="str">
        <f>'Quote Application form'!C146</f>
        <v/>
      </c>
      <c r="D60" s="685" t="str">
        <f t="shared" si="0"/>
        <v/>
      </c>
      <c r="E60" s="686"/>
      <c r="F60" s="687">
        <f>'Quote Application form'!D146</f>
        <v>0</v>
      </c>
      <c r="G60" s="688"/>
      <c r="H60" s="688"/>
      <c r="I60" s="688"/>
      <c r="J60" s="174">
        <f>'Quote Application form'!E146</f>
        <v>0</v>
      </c>
      <c r="K60" s="687">
        <f>'Quote Application form'!F146</f>
        <v>0</v>
      </c>
      <c r="L60" s="688"/>
      <c r="M60" s="410"/>
      <c r="N60" s="410"/>
    </row>
    <row r="61" spans="1:14" s="405" customFormat="1" x14ac:dyDescent="0.2">
      <c r="A61" s="410"/>
      <c r="B61" s="410"/>
      <c r="C61" s="528" t="str">
        <f>'Quote Application form'!C147</f>
        <v/>
      </c>
      <c r="D61" s="685" t="str">
        <f t="shared" si="0"/>
        <v/>
      </c>
      <c r="E61" s="686"/>
      <c r="F61" s="687">
        <f>'Quote Application form'!D147</f>
        <v>0</v>
      </c>
      <c r="G61" s="688"/>
      <c r="H61" s="688"/>
      <c r="I61" s="688"/>
      <c r="J61" s="174">
        <f>'Quote Application form'!E147</f>
        <v>0</v>
      </c>
      <c r="K61" s="687">
        <f>'Quote Application form'!F147</f>
        <v>0</v>
      </c>
      <c r="L61" s="688"/>
      <c r="M61" s="410"/>
      <c r="N61" s="410"/>
    </row>
    <row r="62" spans="1:14" s="405" customFormat="1" x14ac:dyDescent="0.2">
      <c r="A62" s="410"/>
      <c r="B62" s="410"/>
      <c r="C62" s="528" t="str">
        <f>'Quote Application form'!C148</f>
        <v/>
      </c>
      <c r="D62" s="685" t="str">
        <f t="shared" si="0"/>
        <v/>
      </c>
      <c r="E62" s="686"/>
      <c r="F62" s="687">
        <f>'Quote Application form'!D148</f>
        <v>0</v>
      </c>
      <c r="G62" s="688"/>
      <c r="H62" s="688"/>
      <c r="I62" s="688"/>
      <c r="J62" s="174">
        <f>'Quote Application form'!E148</f>
        <v>0</v>
      </c>
      <c r="K62" s="687">
        <f>'Quote Application form'!F148</f>
        <v>0</v>
      </c>
      <c r="L62" s="688"/>
      <c r="M62" s="410"/>
      <c r="N62" s="410"/>
    </row>
    <row r="63" spans="1:14" s="405" customFormat="1" x14ac:dyDescent="0.2">
      <c r="A63" s="410"/>
      <c r="B63" s="410"/>
      <c r="C63" s="528" t="str">
        <f>'Quote Application form'!C149</f>
        <v/>
      </c>
      <c r="D63" s="685" t="str">
        <f t="shared" si="0"/>
        <v/>
      </c>
      <c r="E63" s="686"/>
      <c r="F63" s="687">
        <f>'Quote Application form'!D149</f>
        <v>0</v>
      </c>
      <c r="G63" s="688"/>
      <c r="H63" s="688"/>
      <c r="I63" s="688"/>
      <c r="J63" s="174">
        <f>'Quote Application form'!E149</f>
        <v>0</v>
      </c>
      <c r="K63" s="687">
        <f>'Quote Application form'!F149</f>
        <v>0</v>
      </c>
      <c r="L63" s="688"/>
      <c r="M63" s="410"/>
      <c r="N63" s="410"/>
    </row>
    <row r="64" spans="1:14" s="405" customFormat="1" x14ac:dyDescent="0.2">
      <c r="A64" s="410"/>
      <c r="B64" s="410"/>
      <c r="C64" s="528" t="str">
        <f>'Quote Application form'!C150</f>
        <v/>
      </c>
      <c r="D64" s="685" t="str">
        <f t="shared" si="0"/>
        <v/>
      </c>
      <c r="E64" s="686"/>
      <c r="F64" s="687">
        <f>'Quote Application form'!D150</f>
        <v>0</v>
      </c>
      <c r="G64" s="688"/>
      <c r="H64" s="688"/>
      <c r="I64" s="688"/>
      <c r="J64" s="174">
        <f>'Quote Application form'!E150</f>
        <v>0</v>
      </c>
      <c r="K64" s="687">
        <f>'Quote Application form'!F150</f>
        <v>0</v>
      </c>
      <c r="L64" s="688"/>
      <c r="M64" s="410"/>
      <c r="N64" s="410"/>
    </row>
    <row r="65" spans="1:14" s="405" customFormat="1" x14ac:dyDescent="0.2">
      <c r="A65" s="410"/>
      <c r="B65" s="410"/>
      <c r="C65" s="528" t="str">
        <f>'Quote Application form'!C151</f>
        <v/>
      </c>
      <c r="D65" s="685" t="str">
        <f t="shared" si="0"/>
        <v/>
      </c>
      <c r="E65" s="686"/>
      <c r="F65" s="687">
        <f>'Quote Application form'!D151</f>
        <v>0</v>
      </c>
      <c r="G65" s="688"/>
      <c r="H65" s="688"/>
      <c r="I65" s="688"/>
      <c r="J65" s="174">
        <f>'Quote Application form'!E151</f>
        <v>0</v>
      </c>
      <c r="K65" s="687">
        <f>'Quote Application form'!F151</f>
        <v>0</v>
      </c>
      <c r="L65" s="688"/>
      <c r="M65" s="410"/>
      <c r="N65" s="410"/>
    </row>
    <row r="66" spans="1:14" s="405" customFormat="1" x14ac:dyDescent="0.2">
      <c r="A66" s="410"/>
      <c r="B66" s="410"/>
      <c r="C66" s="528" t="str">
        <f>'Quote Application form'!C152</f>
        <v/>
      </c>
      <c r="D66" s="685" t="str">
        <f t="shared" si="0"/>
        <v/>
      </c>
      <c r="E66" s="686"/>
      <c r="F66" s="687">
        <f>'Quote Application form'!D152</f>
        <v>0</v>
      </c>
      <c r="G66" s="688"/>
      <c r="H66" s="688"/>
      <c r="I66" s="688"/>
      <c r="J66" s="174">
        <f>'Quote Application form'!E152</f>
        <v>0</v>
      </c>
      <c r="K66" s="687">
        <f>'Quote Application form'!F152</f>
        <v>0</v>
      </c>
      <c r="L66" s="688"/>
      <c r="M66" s="410"/>
      <c r="N66" s="410"/>
    </row>
    <row r="67" spans="1:14" s="405" customFormat="1" x14ac:dyDescent="0.2">
      <c r="A67" s="410"/>
      <c r="B67" s="410"/>
      <c r="C67" s="528" t="str">
        <f>'Quote Application form'!C153</f>
        <v/>
      </c>
      <c r="D67" s="685" t="str">
        <f t="shared" si="0"/>
        <v/>
      </c>
      <c r="E67" s="686"/>
      <c r="F67" s="687">
        <f>'Quote Application form'!D153</f>
        <v>0</v>
      </c>
      <c r="G67" s="688"/>
      <c r="H67" s="688"/>
      <c r="I67" s="688"/>
      <c r="J67" s="174">
        <f>'Quote Application form'!E153</f>
        <v>0</v>
      </c>
      <c r="K67" s="687">
        <f>'Quote Application form'!F153</f>
        <v>0</v>
      </c>
      <c r="L67" s="688"/>
      <c r="M67" s="410"/>
      <c r="N67" s="410"/>
    </row>
    <row r="68" spans="1:14" s="405" customFormat="1" x14ac:dyDescent="0.2">
      <c r="A68" s="410"/>
      <c r="B68" s="410"/>
      <c r="C68" s="528" t="str">
        <f>'Quote Application form'!C154</f>
        <v/>
      </c>
      <c r="D68" s="685" t="str">
        <f t="shared" si="0"/>
        <v/>
      </c>
      <c r="E68" s="686"/>
      <c r="F68" s="687">
        <f>'Quote Application form'!D154</f>
        <v>0</v>
      </c>
      <c r="G68" s="688"/>
      <c r="H68" s="688"/>
      <c r="I68" s="688"/>
      <c r="J68" s="174">
        <f>'Quote Application form'!E154</f>
        <v>0</v>
      </c>
      <c r="K68" s="687">
        <f>'Quote Application form'!F154</f>
        <v>0</v>
      </c>
      <c r="L68" s="688"/>
      <c r="M68" s="410"/>
      <c r="N68" s="410"/>
    </row>
    <row r="69" spans="1:14" s="405" customFormat="1" x14ac:dyDescent="0.2">
      <c r="A69" s="410"/>
      <c r="B69" s="410"/>
      <c r="C69" s="528" t="str">
        <f>'Quote Application form'!C155</f>
        <v/>
      </c>
      <c r="D69" s="685" t="str">
        <f t="shared" si="0"/>
        <v/>
      </c>
      <c r="E69" s="686"/>
      <c r="F69" s="687">
        <f>'Quote Application form'!D155</f>
        <v>0</v>
      </c>
      <c r="G69" s="688"/>
      <c r="H69" s="688"/>
      <c r="I69" s="688"/>
      <c r="J69" s="174">
        <f>'Quote Application form'!E155</f>
        <v>0</v>
      </c>
      <c r="K69" s="687">
        <f>'Quote Application form'!F155</f>
        <v>0</v>
      </c>
      <c r="L69" s="688"/>
      <c r="M69" s="410"/>
      <c r="N69" s="410"/>
    </row>
    <row r="70" spans="1:14" s="405" customFormat="1" x14ac:dyDescent="0.2">
      <c r="A70" s="410"/>
      <c r="B70" s="410"/>
      <c r="C70" s="528" t="str">
        <f>'Quote Application form'!C156</f>
        <v/>
      </c>
      <c r="D70" s="685" t="str">
        <f t="shared" si="0"/>
        <v/>
      </c>
      <c r="E70" s="686"/>
      <c r="F70" s="687">
        <f>'Quote Application form'!D156</f>
        <v>0</v>
      </c>
      <c r="G70" s="688"/>
      <c r="H70" s="688"/>
      <c r="I70" s="688"/>
      <c r="J70" s="174">
        <f>'Quote Application form'!E156</f>
        <v>0</v>
      </c>
      <c r="K70" s="687">
        <f>'Quote Application form'!F156</f>
        <v>0</v>
      </c>
      <c r="L70" s="688"/>
      <c r="M70" s="410"/>
      <c r="N70" s="410"/>
    </row>
    <row r="71" spans="1:14" s="405" customFormat="1" x14ac:dyDescent="0.2">
      <c r="A71" s="410"/>
      <c r="B71" s="410"/>
      <c r="C71" s="528" t="str">
        <f>'Quote Application form'!C157</f>
        <v/>
      </c>
      <c r="D71" s="685" t="str">
        <f t="shared" si="0"/>
        <v/>
      </c>
      <c r="E71" s="686"/>
      <c r="F71" s="687">
        <f>'Quote Application form'!D157</f>
        <v>0</v>
      </c>
      <c r="G71" s="688"/>
      <c r="H71" s="688"/>
      <c r="I71" s="688"/>
      <c r="J71" s="174">
        <f>'Quote Application form'!E157</f>
        <v>0</v>
      </c>
      <c r="K71" s="687">
        <f>'Quote Application form'!F157</f>
        <v>0</v>
      </c>
      <c r="L71" s="688"/>
      <c r="M71" s="410"/>
      <c r="N71" s="410"/>
    </row>
    <row r="72" spans="1:14" s="405" customFormat="1" x14ac:dyDescent="0.2">
      <c r="A72" s="410"/>
      <c r="B72" s="410"/>
      <c r="C72" s="528" t="str">
        <f>'Quote Application form'!C158</f>
        <v/>
      </c>
      <c r="D72" s="685" t="str">
        <f t="shared" si="0"/>
        <v/>
      </c>
      <c r="E72" s="686"/>
      <c r="F72" s="687">
        <f>'Quote Application form'!D158</f>
        <v>0</v>
      </c>
      <c r="G72" s="688"/>
      <c r="H72" s="688"/>
      <c r="I72" s="688"/>
      <c r="J72" s="174">
        <f>'Quote Application form'!E158</f>
        <v>0</v>
      </c>
      <c r="K72" s="687">
        <f>'Quote Application form'!F158</f>
        <v>0</v>
      </c>
      <c r="L72" s="688"/>
      <c r="M72" s="410"/>
      <c r="N72" s="410"/>
    </row>
    <row r="73" spans="1:14" s="405" customFormat="1" x14ac:dyDescent="0.2">
      <c r="A73" s="410"/>
      <c r="B73" s="410"/>
      <c r="C73" s="528" t="str">
        <f>'Quote Application form'!C159</f>
        <v/>
      </c>
      <c r="D73" s="685" t="str">
        <f t="shared" si="0"/>
        <v/>
      </c>
      <c r="E73" s="686"/>
      <c r="F73" s="687">
        <f>'Quote Application form'!D159</f>
        <v>0</v>
      </c>
      <c r="G73" s="688"/>
      <c r="H73" s="688"/>
      <c r="I73" s="688"/>
      <c r="J73" s="174">
        <f>'Quote Application form'!E159</f>
        <v>0</v>
      </c>
      <c r="K73" s="687">
        <f>'Quote Application form'!F159</f>
        <v>0</v>
      </c>
      <c r="L73" s="688"/>
      <c r="M73" s="410"/>
      <c r="N73" s="410"/>
    </row>
    <row r="74" spans="1:14" s="405" customFormat="1" x14ac:dyDescent="0.2">
      <c r="A74" s="410"/>
      <c r="B74" s="410"/>
      <c r="C74" s="528" t="str">
        <f>'Quote Application form'!C160</f>
        <v/>
      </c>
      <c r="D74" s="685" t="str">
        <f t="shared" si="0"/>
        <v/>
      </c>
      <c r="E74" s="686"/>
      <c r="F74" s="687">
        <f>'Quote Application form'!D160</f>
        <v>0</v>
      </c>
      <c r="G74" s="688"/>
      <c r="H74" s="688"/>
      <c r="I74" s="688"/>
      <c r="J74" s="174">
        <f>'Quote Application form'!E160</f>
        <v>0</v>
      </c>
      <c r="K74" s="687">
        <f>'Quote Application form'!F160</f>
        <v>0</v>
      </c>
      <c r="L74" s="688"/>
      <c r="M74" s="410"/>
      <c r="N74" s="410"/>
    </row>
    <row r="75" spans="1:14" s="405" customFormat="1" x14ac:dyDescent="0.2">
      <c r="A75" s="410"/>
      <c r="B75" s="410"/>
      <c r="C75" s="528" t="str">
        <f>'Quote Application form'!C161</f>
        <v/>
      </c>
      <c r="D75" s="685" t="str">
        <f t="shared" si="0"/>
        <v/>
      </c>
      <c r="E75" s="686"/>
      <c r="F75" s="687">
        <f>'Quote Application form'!D161</f>
        <v>0</v>
      </c>
      <c r="G75" s="688"/>
      <c r="H75" s="688"/>
      <c r="I75" s="688"/>
      <c r="J75" s="174">
        <f>'Quote Application form'!E161</f>
        <v>0</v>
      </c>
      <c r="K75" s="687">
        <f>'Quote Application form'!F161</f>
        <v>0</v>
      </c>
      <c r="L75" s="688"/>
      <c r="M75" s="410"/>
      <c r="N75" s="410"/>
    </row>
    <row r="76" spans="1:14" s="405" customFormat="1" x14ac:dyDescent="0.2">
      <c r="A76" s="410"/>
      <c r="B76" s="410"/>
      <c r="C76" s="528" t="str">
        <f>'Quote Application form'!C162</f>
        <v/>
      </c>
      <c r="D76" s="685" t="str">
        <f t="shared" si="0"/>
        <v/>
      </c>
      <c r="E76" s="686"/>
      <c r="F76" s="687">
        <f>'Quote Application form'!D162</f>
        <v>0</v>
      </c>
      <c r="G76" s="688"/>
      <c r="H76" s="688"/>
      <c r="I76" s="688"/>
      <c r="J76" s="174">
        <f>'Quote Application form'!E162</f>
        <v>0</v>
      </c>
      <c r="K76" s="687">
        <f>'Quote Application form'!F162</f>
        <v>0</v>
      </c>
      <c r="L76" s="688"/>
      <c r="M76" s="410"/>
      <c r="N76" s="410"/>
    </row>
    <row r="77" spans="1:14" s="405" customFormat="1" x14ac:dyDescent="0.2">
      <c r="A77" s="410"/>
      <c r="B77" s="410"/>
      <c r="C77" s="528" t="str">
        <f>'Quote Application form'!C163</f>
        <v/>
      </c>
      <c r="D77" s="685" t="str">
        <f t="shared" si="0"/>
        <v/>
      </c>
      <c r="E77" s="686"/>
      <c r="F77" s="687">
        <f>'Quote Application form'!D163</f>
        <v>0</v>
      </c>
      <c r="G77" s="688"/>
      <c r="H77" s="688"/>
      <c r="I77" s="688"/>
      <c r="J77" s="174">
        <f>'Quote Application form'!E163</f>
        <v>0</v>
      </c>
      <c r="K77" s="687">
        <f>'Quote Application form'!F163</f>
        <v>0</v>
      </c>
      <c r="L77" s="688"/>
      <c r="M77" s="410"/>
      <c r="N77" s="410"/>
    </row>
    <row r="78" spans="1:14" s="405" customFormat="1" x14ac:dyDescent="0.2">
      <c r="A78" s="410"/>
      <c r="B78" s="410"/>
      <c r="C78" s="528" t="str">
        <f>'Quote Application form'!C164</f>
        <v/>
      </c>
      <c r="D78" s="685" t="str">
        <f t="shared" si="0"/>
        <v/>
      </c>
      <c r="E78" s="686"/>
      <c r="F78" s="687">
        <f>'Quote Application form'!D164</f>
        <v>0</v>
      </c>
      <c r="G78" s="688"/>
      <c r="H78" s="688"/>
      <c r="I78" s="688"/>
      <c r="J78" s="174">
        <f>'Quote Application form'!E164</f>
        <v>0</v>
      </c>
      <c r="K78" s="687">
        <f>'Quote Application form'!F164</f>
        <v>0</v>
      </c>
      <c r="L78" s="688"/>
      <c r="M78" s="410"/>
      <c r="N78" s="410"/>
    </row>
    <row r="79" spans="1:14" s="405" customFormat="1" x14ac:dyDescent="0.2">
      <c r="A79" s="410"/>
      <c r="B79" s="410"/>
      <c r="C79" s="528" t="str">
        <f>'Quote Application form'!C165</f>
        <v/>
      </c>
      <c r="D79" s="685" t="str">
        <f t="shared" si="0"/>
        <v/>
      </c>
      <c r="E79" s="686"/>
      <c r="F79" s="687">
        <f>'Quote Application form'!D165</f>
        <v>0</v>
      </c>
      <c r="G79" s="688"/>
      <c r="H79" s="688"/>
      <c r="I79" s="688"/>
      <c r="J79" s="174">
        <f>'Quote Application form'!E165</f>
        <v>0</v>
      </c>
      <c r="K79" s="687">
        <f>'Quote Application form'!F165</f>
        <v>0</v>
      </c>
      <c r="L79" s="688"/>
      <c r="M79" s="410"/>
      <c r="N79" s="410"/>
    </row>
    <row r="80" spans="1:14" s="405" customFormat="1" x14ac:dyDescent="0.2">
      <c r="A80" s="410"/>
      <c r="B80" s="410"/>
      <c r="C80" s="528" t="str">
        <f>'Quote Application form'!C166</f>
        <v/>
      </c>
      <c r="D80" s="685" t="str">
        <f t="shared" si="0"/>
        <v/>
      </c>
      <c r="E80" s="686"/>
      <c r="F80" s="687">
        <f>'Quote Application form'!D166</f>
        <v>0</v>
      </c>
      <c r="G80" s="688"/>
      <c r="H80" s="688"/>
      <c r="I80" s="688"/>
      <c r="J80" s="174">
        <f>'Quote Application form'!E166</f>
        <v>0</v>
      </c>
      <c r="K80" s="687">
        <f>'Quote Application form'!F166</f>
        <v>0</v>
      </c>
      <c r="L80" s="688"/>
      <c r="M80" s="410"/>
      <c r="N80" s="410"/>
    </row>
    <row r="81" spans="1:14" s="405" customFormat="1" x14ac:dyDescent="0.2">
      <c r="A81" s="410"/>
      <c r="B81" s="410"/>
      <c r="C81" s="528" t="str">
        <f>'Quote Application form'!C167</f>
        <v/>
      </c>
      <c r="D81" s="685" t="str">
        <f t="shared" si="0"/>
        <v/>
      </c>
      <c r="E81" s="686"/>
      <c r="F81" s="687">
        <f>'Quote Application form'!D167</f>
        <v>0</v>
      </c>
      <c r="G81" s="688"/>
      <c r="H81" s="688"/>
      <c r="I81" s="688"/>
      <c r="J81" s="174">
        <f>'Quote Application form'!E167</f>
        <v>0</v>
      </c>
      <c r="K81" s="687">
        <f>'Quote Application form'!F167</f>
        <v>0</v>
      </c>
      <c r="L81" s="688"/>
      <c r="M81" s="410"/>
      <c r="N81" s="410"/>
    </row>
    <row r="82" spans="1:14" s="405" customFormat="1" x14ac:dyDescent="0.2">
      <c r="A82" s="410"/>
      <c r="B82" s="410"/>
      <c r="C82" s="528" t="str">
        <f>'Quote Application form'!C168</f>
        <v/>
      </c>
      <c r="D82" s="685" t="str">
        <f t="shared" si="0"/>
        <v/>
      </c>
      <c r="E82" s="686"/>
      <c r="F82" s="687">
        <f>'Quote Application form'!D168</f>
        <v>0</v>
      </c>
      <c r="G82" s="688"/>
      <c r="H82" s="688"/>
      <c r="I82" s="688"/>
      <c r="J82" s="174">
        <f>'Quote Application form'!E168</f>
        <v>0</v>
      </c>
      <c r="K82" s="687">
        <f>'Quote Application form'!F168</f>
        <v>0</v>
      </c>
      <c r="L82" s="688"/>
      <c r="M82" s="410"/>
      <c r="N82" s="410"/>
    </row>
    <row r="83" spans="1:14" s="405" customFormat="1" x14ac:dyDescent="0.2">
      <c r="A83" s="410"/>
      <c r="B83" s="410"/>
      <c r="C83" s="528" t="str">
        <f>'Quote Application form'!C169</f>
        <v/>
      </c>
      <c r="D83" s="685" t="str">
        <f t="shared" si="0"/>
        <v/>
      </c>
      <c r="E83" s="686"/>
      <c r="F83" s="687">
        <f>'Quote Application form'!D169</f>
        <v>0</v>
      </c>
      <c r="G83" s="688"/>
      <c r="H83" s="688"/>
      <c r="I83" s="688"/>
      <c r="J83" s="174">
        <f>'Quote Application form'!E169</f>
        <v>0</v>
      </c>
      <c r="K83" s="687">
        <f>'Quote Application form'!F169</f>
        <v>0</v>
      </c>
      <c r="L83" s="688"/>
      <c r="M83" s="410"/>
      <c r="N83" s="410"/>
    </row>
    <row r="84" spans="1:14" s="405" customFormat="1" x14ac:dyDescent="0.2">
      <c r="A84" s="410"/>
      <c r="B84" s="410"/>
      <c r="C84" s="528" t="str">
        <f>'Quote Application form'!C170</f>
        <v/>
      </c>
      <c r="D84" s="685" t="str">
        <f t="shared" si="0"/>
        <v/>
      </c>
      <c r="E84" s="686"/>
      <c r="F84" s="687">
        <f>'Quote Application form'!D170</f>
        <v>0</v>
      </c>
      <c r="G84" s="688"/>
      <c r="H84" s="688"/>
      <c r="I84" s="688"/>
      <c r="J84" s="174">
        <f>'Quote Application form'!E170</f>
        <v>0</v>
      </c>
      <c r="K84" s="687">
        <f>'Quote Application form'!F170</f>
        <v>0</v>
      </c>
      <c r="L84" s="688"/>
      <c r="M84" s="410"/>
      <c r="N84" s="410"/>
    </row>
    <row r="85" spans="1:14" s="405" customFormat="1" x14ac:dyDescent="0.2">
      <c r="A85" s="410"/>
      <c r="B85" s="410"/>
      <c r="C85" s="528" t="str">
        <f>'Quote Application form'!C171</f>
        <v/>
      </c>
      <c r="D85" s="685" t="str">
        <f t="shared" si="0"/>
        <v/>
      </c>
      <c r="E85" s="686"/>
      <c r="F85" s="687">
        <f>'Quote Application form'!D171</f>
        <v>0</v>
      </c>
      <c r="G85" s="688"/>
      <c r="H85" s="688"/>
      <c r="I85" s="688"/>
      <c r="J85" s="174">
        <f>'Quote Application form'!E171</f>
        <v>0</v>
      </c>
      <c r="K85" s="687">
        <f>'Quote Application form'!F171</f>
        <v>0</v>
      </c>
      <c r="L85" s="688"/>
      <c r="M85" s="410"/>
      <c r="N85" s="410"/>
    </row>
    <row r="86" spans="1:14" s="405" customFormat="1" x14ac:dyDescent="0.2">
      <c r="A86" s="410"/>
      <c r="B86" s="410"/>
      <c r="C86" s="528" t="str">
        <f>'Quote Application form'!C172</f>
        <v/>
      </c>
      <c r="D86" s="685" t="str">
        <f t="shared" si="0"/>
        <v/>
      </c>
      <c r="E86" s="686"/>
      <c r="F86" s="687">
        <f>'Quote Application form'!D172</f>
        <v>0</v>
      </c>
      <c r="G86" s="688"/>
      <c r="H86" s="688"/>
      <c r="I86" s="688"/>
      <c r="J86" s="174">
        <f>'Quote Application form'!E172</f>
        <v>0</v>
      </c>
      <c r="K86" s="687">
        <f>'Quote Application form'!F172</f>
        <v>0</v>
      </c>
      <c r="L86" s="688"/>
      <c r="M86" s="410"/>
      <c r="N86" s="410"/>
    </row>
    <row r="87" spans="1:14" s="405" customFormat="1" x14ac:dyDescent="0.2">
      <c r="A87" s="410"/>
      <c r="B87" s="410"/>
      <c r="C87" s="528" t="str">
        <f>'Quote Application form'!C173</f>
        <v/>
      </c>
      <c r="D87" s="685" t="str">
        <f t="shared" si="0"/>
        <v/>
      </c>
      <c r="E87" s="686"/>
      <c r="F87" s="687">
        <f>'Quote Application form'!D173</f>
        <v>0</v>
      </c>
      <c r="G87" s="688"/>
      <c r="H87" s="688"/>
      <c r="I87" s="688"/>
      <c r="J87" s="174">
        <f>'Quote Application form'!E173</f>
        <v>0</v>
      </c>
      <c r="K87" s="687">
        <f>'Quote Application form'!F173</f>
        <v>0</v>
      </c>
      <c r="L87" s="688"/>
      <c r="M87" s="410"/>
      <c r="N87" s="410"/>
    </row>
    <row r="88" spans="1:14" s="405" customFormat="1" x14ac:dyDescent="0.2">
      <c r="A88" s="410"/>
      <c r="B88" s="410"/>
      <c r="C88" s="528" t="str">
        <f>'Quote Application form'!C174</f>
        <v/>
      </c>
      <c r="D88" s="685" t="str">
        <f t="shared" si="0"/>
        <v/>
      </c>
      <c r="E88" s="686"/>
      <c r="F88" s="687">
        <f>'Quote Application form'!D174</f>
        <v>0</v>
      </c>
      <c r="G88" s="688"/>
      <c r="H88" s="688"/>
      <c r="I88" s="688"/>
      <c r="J88" s="174">
        <f>'Quote Application form'!E174</f>
        <v>0</v>
      </c>
      <c r="K88" s="687">
        <f>'Quote Application form'!F174</f>
        <v>0</v>
      </c>
      <c r="L88" s="688"/>
      <c r="M88" s="410"/>
      <c r="N88" s="410"/>
    </row>
    <row r="89" spans="1:14" s="405" customFormat="1" x14ac:dyDescent="0.2">
      <c r="A89" s="410"/>
      <c r="B89" s="410"/>
      <c r="C89" s="528" t="str">
        <f>'Quote Application form'!C175</f>
        <v/>
      </c>
      <c r="D89" s="685" t="str">
        <f t="shared" si="0"/>
        <v/>
      </c>
      <c r="E89" s="686"/>
      <c r="F89" s="687">
        <f>'Quote Application form'!D175</f>
        <v>0</v>
      </c>
      <c r="G89" s="688"/>
      <c r="H89" s="688"/>
      <c r="I89" s="688"/>
      <c r="J89" s="174">
        <f>'Quote Application form'!E175</f>
        <v>0</v>
      </c>
      <c r="K89" s="687">
        <f>'Quote Application form'!F175</f>
        <v>0</v>
      </c>
      <c r="L89" s="688"/>
      <c r="M89" s="410"/>
      <c r="N89" s="410"/>
    </row>
    <row r="90" spans="1:14" s="405" customFormat="1" x14ac:dyDescent="0.2">
      <c r="A90" s="410"/>
      <c r="B90" s="410"/>
      <c r="C90" s="528" t="str">
        <f>'Quote Application form'!C176</f>
        <v/>
      </c>
      <c r="D90" s="685" t="str">
        <f t="shared" si="0"/>
        <v/>
      </c>
      <c r="E90" s="686"/>
      <c r="F90" s="687">
        <f>'Quote Application form'!D176</f>
        <v>0</v>
      </c>
      <c r="G90" s="688"/>
      <c r="H90" s="688"/>
      <c r="I90" s="688"/>
      <c r="J90" s="174">
        <f>'Quote Application form'!E176</f>
        <v>0</v>
      </c>
      <c r="K90" s="687">
        <f>'Quote Application form'!F176</f>
        <v>0</v>
      </c>
      <c r="L90" s="688"/>
      <c r="M90" s="410"/>
      <c r="N90" s="410"/>
    </row>
    <row r="91" spans="1:14" s="405" customFormat="1" x14ac:dyDescent="0.2">
      <c r="A91" s="410"/>
      <c r="B91" s="410"/>
      <c r="C91" s="528" t="str">
        <f>'Quote Application form'!C177</f>
        <v/>
      </c>
      <c r="D91" s="685" t="str">
        <f t="shared" si="0"/>
        <v/>
      </c>
      <c r="E91" s="686"/>
      <c r="F91" s="687">
        <f>'Quote Application form'!D177</f>
        <v>0</v>
      </c>
      <c r="G91" s="688"/>
      <c r="H91" s="688"/>
      <c r="I91" s="688"/>
      <c r="J91" s="174">
        <f>'Quote Application form'!E177</f>
        <v>0</v>
      </c>
      <c r="K91" s="687">
        <f>'Quote Application form'!F177</f>
        <v>0</v>
      </c>
      <c r="L91" s="688"/>
      <c r="M91" s="410"/>
      <c r="N91" s="410"/>
    </row>
    <row r="92" spans="1:14" s="405" customFormat="1" x14ac:dyDescent="0.2">
      <c r="A92" s="410"/>
      <c r="B92" s="410"/>
      <c r="C92" s="528" t="str">
        <f>'Quote Application form'!C178</f>
        <v/>
      </c>
      <c r="D92" s="685" t="str">
        <f t="shared" si="0"/>
        <v/>
      </c>
      <c r="E92" s="686"/>
      <c r="F92" s="687">
        <f>'Quote Application form'!D178</f>
        <v>0</v>
      </c>
      <c r="G92" s="688"/>
      <c r="H92" s="688"/>
      <c r="I92" s="688"/>
      <c r="J92" s="174">
        <f>'Quote Application form'!E178</f>
        <v>0</v>
      </c>
      <c r="K92" s="687">
        <f>'Quote Application form'!F178</f>
        <v>0</v>
      </c>
      <c r="L92" s="688"/>
      <c r="M92" s="410"/>
      <c r="N92" s="410"/>
    </row>
    <row r="93" spans="1:14" s="405" customFormat="1" x14ac:dyDescent="0.2">
      <c r="A93" s="410"/>
      <c r="B93" s="410"/>
      <c r="C93" s="528" t="str">
        <f>'Quote Application form'!C179</f>
        <v/>
      </c>
      <c r="D93" s="685" t="str">
        <f t="shared" si="0"/>
        <v/>
      </c>
      <c r="E93" s="686"/>
      <c r="F93" s="687">
        <f>'Quote Application form'!D179</f>
        <v>0</v>
      </c>
      <c r="G93" s="688"/>
      <c r="H93" s="688"/>
      <c r="I93" s="688"/>
      <c r="J93" s="174">
        <f>'Quote Application form'!E179</f>
        <v>0</v>
      </c>
      <c r="K93" s="687">
        <f>'Quote Application form'!F179</f>
        <v>0</v>
      </c>
      <c r="L93" s="688"/>
      <c r="M93" s="410"/>
      <c r="N93" s="410"/>
    </row>
    <row r="94" spans="1:14" s="405" customFormat="1" x14ac:dyDescent="0.2">
      <c r="A94" s="410"/>
      <c r="B94" s="410"/>
      <c r="C94" s="528" t="str">
        <f>'Quote Application form'!C180</f>
        <v/>
      </c>
      <c r="D94" s="685" t="str">
        <f t="shared" si="0"/>
        <v/>
      </c>
      <c r="E94" s="686"/>
      <c r="F94" s="687">
        <f>'Quote Application form'!D180</f>
        <v>0</v>
      </c>
      <c r="G94" s="688"/>
      <c r="H94" s="688"/>
      <c r="I94" s="688"/>
      <c r="J94" s="174">
        <f>'Quote Application form'!E180</f>
        <v>0</v>
      </c>
      <c r="K94" s="687">
        <f>'Quote Application form'!F180</f>
        <v>0</v>
      </c>
      <c r="L94" s="688"/>
      <c r="M94" s="410"/>
      <c r="N94" s="410"/>
    </row>
    <row r="95" spans="1:14" s="405" customFormat="1" x14ac:dyDescent="0.2">
      <c r="A95" s="410"/>
      <c r="B95" s="410"/>
      <c r="C95" s="528" t="str">
        <f>'Quote Application form'!C181</f>
        <v/>
      </c>
      <c r="D95" s="685" t="str">
        <f t="shared" ref="D95:D158" si="1">IF($C95&lt;&gt;"xyz","","xyz")</f>
        <v/>
      </c>
      <c r="E95" s="686"/>
      <c r="F95" s="687">
        <f>'Quote Application form'!D181</f>
        <v>0</v>
      </c>
      <c r="G95" s="688"/>
      <c r="H95" s="688"/>
      <c r="I95" s="688"/>
      <c r="J95" s="174">
        <f>'Quote Application form'!E181</f>
        <v>0</v>
      </c>
      <c r="K95" s="687">
        <f>'Quote Application form'!F181</f>
        <v>0</v>
      </c>
      <c r="L95" s="688"/>
      <c r="M95" s="410"/>
      <c r="N95" s="410"/>
    </row>
    <row r="96" spans="1:14" s="405" customFormat="1" x14ac:dyDescent="0.2">
      <c r="A96" s="410"/>
      <c r="B96" s="410"/>
      <c r="C96" s="528" t="str">
        <f>'Quote Application form'!C182</f>
        <v/>
      </c>
      <c r="D96" s="685" t="str">
        <f t="shared" si="1"/>
        <v/>
      </c>
      <c r="E96" s="686"/>
      <c r="F96" s="687">
        <f>'Quote Application form'!D182</f>
        <v>0</v>
      </c>
      <c r="G96" s="688"/>
      <c r="H96" s="688"/>
      <c r="I96" s="688"/>
      <c r="J96" s="174">
        <f>'Quote Application form'!E182</f>
        <v>0</v>
      </c>
      <c r="K96" s="687">
        <f>'Quote Application form'!F182</f>
        <v>0</v>
      </c>
      <c r="L96" s="688"/>
      <c r="M96" s="410"/>
      <c r="N96" s="410"/>
    </row>
    <row r="97" spans="1:14" s="405" customFormat="1" x14ac:dyDescent="0.2">
      <c r="A97" s="410"/>
      <c r="B97" s="410"/>
      <c r="C97" s="528" t="str">
        <f>'Quote Application form'!C183</f>
        <v/>
      </c>
      <c r="D97" s="685" t="str">
        <f t="shared" si="1"/>
        <v/>
      </c>
      <c r="E97" s="686"/>
      <c r="F97" s="687">
        <f>'Quote Application form'!D183</f>
        <v>0</v>
      </c>
      <c r="G97" s="688"/>
      <c r="H97" s="688"/>
      <c r="I97" s="688"/>
      <c r="J97" s="174">
        <f>'Quote Application form'!E183</f>
        <v>0</v>
      </c>
      <c r="K97" s="687">
        <f>'Quote Application form'!F183</f>
        <v>0</v>
      </c>
      <c r="L97" s="688"/>
      <c r="M97" s="410"/>
      <c r="N97" s="410"/>
    </row>
    <row r="98" spans="1:14" s="405" customFormat="1" x14ac:dyDescent="0.2">
      <c r="A98" s="410"/>
      <c r="B98" s="410"/>
      <c r="C98" s="528" t="str">
        <f>'Quote Application form'!C184</f>
        <v/>
      </c>
      <c r="D98" s="685" t="str">
        <f t="shared" si="1"/>
        <v/>
      </c>
      <c r="E98" s="686"/>
      <c r="F98" s="687">
        <f>'Quote Application form'!D184</f>
        <v>0</v>
      </c>
      <c r="G98" s="688"/>
      <c r="H98" s="688"/>
      <c r="I98" s="688"/>
      <c r="J98" s="174">
        <f>'Quote Application form'!E184</f>
        <v>0</v>
      </c>
      <c r="K98" s="687">
        <f>'Quote Application form'!F184</f>
        <v>0</v>
      </c>
      <c r="L98" s="688"/>
      <c r="M98" s="410"/>
      <c r="N98" s="410"/>
    </row>
    <row r="99" spans="1:14" s="405" customFormat="1" x14ac:dyDescent="0.2">
      <c r="A99" s="410"/>
      <c r="B99" s="410"/>
      <c r="C99" s="528" t="str">
        <f>'Quote Application form'!C185</f>
        <v/>
      </c>
      <c r="D99" s="685" t="str">
        <f t="shared" si="1"/>
        <v/>
      </c>
      <c r="E99" s="686"/>
      <c r="F99" s="687">
        <f>'Quote Application form'!D185</f>
        <v>0</v>
      </c>
      <c r="G99" s="688"/>
      <c r="H99" s="688"/>
      <c r="I99" s="688"/>
      <c r="J99" s="174">
        <f>'Quote Application form'!E185</f>
        <v>0</v>
      </c>
      <c r="K99" s="687">
        <f>'Quote Application form'!F185</f>
        <v>0</v>
      </c>
      <c r="L99" s="688"/>
      <c r="M99" s="410"/>
      <c r="N99" s="410"/>
    </row>
    <row r="100" spans="1:14" s="405" customFormat="1" x14ac:dyDescent="0.2">
      <c r="A100" s="410"/>
      <c r="B100" s="410"/>
      <c r="C100" s="528" t="str">
        <f>'Quote Application form'!C186</f>
        <v/>
      </c>
      <c r="D100" s="685" t="str">
        <f t="shared" si="1"/>
        <v/>
      </c>
      <c r="E100" s="686"/>
      <c r="F100" s="687">
        <f>'Quote Application form'!D186</f>
        <v>0</v>
      </c>
      <c r="G100" s="688"/>
      <c r="H100" s="688"/>
      <c r="I100" s="688"/>
      <c r="J100" s="174">
        <f>'Quote Application form'!E186</f>
        <v>0</v>
      </c>
      <c r="K100" s="687">
        <f>'Quote Application form'!F186</f>
        <v>0</v>
      </c>
      <c r="L100" s="688"/>
      <c r="M100" s="410"/>
      <c r="N100" s="410"/>
    </row>
    <row r="101" spans="1:14" s="405" customFormat="1" x14ac:dyDescent="0.2">
      <c r="A101" s="410"/>
      <c r="B101" s="410"/>
      <c r="C101" s="528" t="str">
        <f>'Quote Application form'!C187</f>
        <v/>
      </c>
      <c r="D101" s="685" t="str">
        <f t="shared" si="1"/>
        <v/>
      </c>
      <c r="E101" s="686"/>
      <c r="F101" s="687">
        <f>'Quote Application form'!D187</f>
        <v>0</v>
      </c>
      <c r="G101" s="688"/>
      <c r="H101" s="688"/>
      <c r="I101" s="688"/>
      <c r="J101" s="174">
        <f>'Quote Application form'!E187</f>
        <v>0</v>
      </c>
      <c r="K101" s="687">
        <f>'Quote Application form'!F187</f>
        <v>0</v>
      </c>
      <c r="L101" s="688"/>
      <c r="M101" s="410"/>
      <c r="N101" s="410"/>
    </row>
    <row r="102" spans="1:14" s="405" customFormat="1" x14ac:dyDescent="0.2">
      <c r="A102" s="410"/>
      <c r="B102" s="410"/>
      <c r="C102" s="528" t="str">
        <f>'Quote Application form'!C188</f>
        <v/>
      </c>
      <c r="D102" s="685" t="str">
        <f t="shared" si="1"/>
        <v/>
      </c>
      <c r="E102" s="686"/>
      <c r="F102" s="687">
        <f>'Quote Application form'!D188</f>
        <v>0</v>
      </c>
      <c r="G102" s="688"/>
      <c r="H102" s="688"/>
      <c r="I102" s="688"/>
      <c r="J102" s="174">
        <f>'Quote Application form'!E188</f>
        <v>0</v>
      </c>
      <c r="K102" s="687">
        <f>'Quote Application form'!F188</f>
        <v>0</v>
      </c>
      <c r="L102" s="688"/>
      <c r="M102" s="410"/>
      <c r="N102" s="410"/>
    </row>
    <row r="103" spans="1:14" s="405" customFormat="1" x14ac:dyDescent="0.2">
      <c r="A103" s="410"/>
      <c r="B103" s="410"/>
      <c r="C103" s="528" t="str">
        <f>'Quote Application form'!C189</f>
        <v/>
      </c>
      <c r="D103" s="685" t="str">
        <f t="shared" si="1"/>
        <v/>
      </c>
      <c r="E103" s="686"/>
      <c r="F103" s="687">
        <f>'Quote Application form'!D189</f>
        <v>0</v>
      </c>
      <c r="G103" s="688"/>
      <c r="H103" s="688"/>
      <c r="I103" s="688"/>
      <c r="J103" s="174">
        <f>'Quote Application form'!E189</f>
        <v>0</v>
      </c>
      <c r="K103" s="687">
        <f>'Quote Application form'!F189</f>
        <v>0</v>
      </c>
      <c r="L103" s="688"/>
      <c r="M103" s="410"/>
      <c r="N103" s="410"/>
    </row>
    <row r="104" spans="1:14" s="405" customFormat="1" x14ac:dyDescent="0.2">
      <c r="A104" s="410"/>
      <c r="B104" s="410"/>
      <c r="C104" s="528" t="str">
        <f>'Quote Application form'!C190</f>
        <v/>
      </c>
      <c r="D104" s="685" t="str">
        <f t="shared" si="1"/>
        <v/>
      </c>
      <c r="E104" s="686"/>
      <c r="F104" s="687">
        <f>'Quote Application form'!D190</f>
        <v>0</v>
      </c>
      <c r="G104" s="688"/>
      <c r="H104" s="688"/>
      <c r="I104" s="688"/>
      <c r="J104" s="174">
        <f>'Quote Application form'!E190</f>
        <v>0</v>
      </c>
      <c r="K104" s="687">
        <f>'Quote Application form'!F190</f>
        <v>0</v>
      </c>
      <c r="L104" s="688"/>
      <c r="M104" s="410"/>
      <c r="N104" s="410"/>
    </row>
    <row r="105" spans="1:14" s="405" customFormat="1" x14ac:dyDescent="0.2">
      <c r="A105" s="410"/>
      <c r="B105" s="410"/>
      <c r="C105" s="528" t="str">
        <f>'Quote Application form'!C191</f>
        <v/>
      </c>
      <c r="D105" s="685" t="str">
        <f t="shared" si="1"/>
        <v/>
      </c>
      <c r="E105" s="686"/>
      <c r="F105" s="687">
        <f>'Quote Application form'!D191</f>
        <v>0</v>
      </c>
      <c r="G105" s="688"/>
      <c r="H105" s="688"/>
      <c r="I105" s="688"/>
      <c r="J105" s="174">
        <f>'Quote Application form'!E191</f>
        <v>0</v>
      </c>
      <c r="K105" s="687">
        <f>'Quote Application form'!F191</f>
        <v>0</v>
      </c>
      <c r="L105" s="688"/>
      <c r="M105" s="410"/>
      <c r="N105" s="410"/>
    </row>
    <row r="106" spans="1:14" s="405" customFormat="1" x14ac:dyDescent="0.2">
      <c r="A106" s="410"/>
      <c r="B106" s="410"/>
      <c r="C106" s="528" t="str">
        <f>'Quote Application form'!C192</f>
        <v/>
      </c>
      <c r="D106" s="685" t="str">
        <f t="shared" si="1"/>
        <v/>
      </c>
      <c r="E106" s="686"/>
      <c r="F106" s="687">
        <f>'Quote Application form'!D192</f>
        <v>0</v>
      </c>
      <c r="G106" s="688"/>
      <c r="H106" s="688"/>
      <c r="I106" s="688"/>
      <c r="J106" s="174">
        <f>'Quote Application form'!E192</f>
        <v>0</v>
      </c>
      <c r="K106" s="687">
        <f>'Quote Application form'!F192</f>
        <v>0</v>
      </c>
      <c r="L106" s="688"/>
      <c r="M106" s="410"/>
      <c r="N106" s="410"/>
    </row>
    <row r="107" spans="1:14" s="405" customFormat="1" x14ac:dyDescent="0.2">
      <c r="A107" s="410"/>
      <c r="B107" s="410"/>
      <c r="C107" s="528" t="str">
        <f>'Quote Application form'!C193</f>
        <v/>
      </c>
      <c r="D107" s="685" t="str">
        <f t="shared" si="1"/>
        <v/>
      </c>
      <c r="E107" s="686"/>
      <c r="F107" s="687">
        <f>'Quote Application form'!D193</f>
        <v>0</v>
      </c>
      <c r="G107" s="688"/>
      <c r="H107" s="688"/>
      <c r="I107" s="688"/>
      <c r="J107" s="174">
        <f>'Quote Application form'!E193</f>
        <v>0</v>
      </c>
      <c r="K107" s="687">
        <f>'Quote Application form'!F193</f>
        <v>0</v>
      </c>
      <c r="L107" s="688"/>
      <c r="M107" s="410"/>
      <c r="N107" s="410"/>
    </row>
    <row r="108" spans="1:14" s="405" customFormat="1" x14ac:dyDescent="0.2">
      <c r="A108" s="410"/>
      <c r="B108" s="410"/>
      <c r="C108" s="528" t="str">
        <f>'Quote Application form'!C194</f>
        <v/>
      </c>
      <c r="D108" s="685" t="str">
        <f t="shared" si="1"/>
        <v/>
      </c>
      <c r="E108" s="686"/>
      <c r="F108" s="687">
        <f>'Quote Application form'!D194</f>
        <v>0</v>
      </c>
      <c r="G108" s="688"/>
      <c r="H108" s="688"/>
      <c r="I108" s="688"/>
      <c r="J108" s="174">
        <f>'Quote Application form'!E194</f>
        <v>0</v>
      </c>
      <c r="K108" s="687">
        <f>'Quote Application form'!F194</f>
        <v>0</v>
      </c>
      <c r="L108" s="688"/>
      <c r="M108" s="410"/>
      <c r="N108" s="410"/>
    </row>
    <row r="109" spans="1:14" s="405" customFormat="1" x14ac:dyDescent="0.2">
      <c r="A109" s="410"/>
      <c r="B109" s="410"/>
      <c r="C109" s="528" t="str">
        <f>'Quote Application form'!C195</f>
        <v/>
      </c>
      <c r="D109" s="685" t="str">
        <f t="shared" si="1"/>
        <v/>
      </c>
      <c r="E109" s="686"/>
      <c r="F109" s="687">
        <f>'Quote Application form'!D195</f>
        <v>0</v>
      </c>
      <c r="G109" s="688"/>
      <c r="H109" s="688"/>
      <c r="I109" s="688"/>
      <c r="J109" s="174">
        <f>'Quote Application form'!E195</f>
        <v>0</v>
      </c>
      <c r="K109" s="687">
        <f>'Quote Application form'!F195</f>
        <v>0</v>
      </c>
      <c r="L109" s="688"/>
      <c r="M109" s="410"/>
      <c r="N109" s="410"/>
    </row>
    <row r="110" spans="1:14" s="405" customFormat="1" x14ac:dyDescent="0.2">
      <c r="A110" s="410"/>
      <c r="B110" s="410"/>
      <c r="C110" s="528" t="str">
        <f>'Quote Application form'!C196</f>
        <v/>
      </c>
      <c r="D110" s="685" t="str">
        <f t="shared" si="1"/>
        <v/>
      </c>
      <c r="E110" s="686"/>
      <c r="F110" s="687">
        <f>'Quote Application form'!D196</f>
        <v>0</v>
      </c>
      <c r="G110" s="688"/>
      <c r="H110" s="688"/>
      <c r="I110" s="688"/>
      <c r="J110" s="174">
        <f>'Quote Application form'!E196</f>
        <v>0</v>
      </c>
      <c r="K110" s="687">
        <f>'Quote Application form'!F196</f>
        <v>0</v>
      </c>
      <c r="L110" s="688"/>
      <c r="M110" s="410"/>
      <c r="N110" s="410"/>
    </row>
    <row r="111" spans="1:14" s="405" customFormat="1" x14ac:dyDescent="0.2">
      <c r="A111" s="410"/>
      <c r="B111" s="410"/>
      <c r="C111" s="528" t="str">
        <f>'Quote Application form'!C197</f>
        <v/>
      </c>
      <c r="D111" s="685" t="str">
        <f t="shared" si="1"/>
        <v/>
      </c>
      <c r="E111" s="686"/>
      <c r="F111" s="687">
        <f>'Quote Application form'!D197</f>
        <v>0</v>
      </c>
      <c r="G111" s="688"/>
      <c r="H111" s="688"/>
      <c r="I111" s="688"/>
      <c r="J111" s="174">
        <f>'Quote Application form'!E197</f>
        <v>0</v>
      </c>
      <c r="K111" s="687">
        <f>'Quote Application form'!F197</f>
        <v>0</v>
      </c>
      <c r="L111" s="688"/>
      <c r="M111" s="410"/>
      <c r="N111" s="410"/>
    </row>
    <row r="112" spans="1:14" s="405" customFormat="1" x14ac:dyDescent="0.2">
      <c r="A112" s="410"/>
      <c r="B112" s="410"/>
      <c r="C112" s="528" t="str">
        <f>'Quote Application form'!C198</f>
        <v/>
      </c>
      <c r="D112" s="685" t="str">
        <f t="shared" si="1"/>
        <v/>
      </c>
      <c r="E112" s="686"/>
      <c r="F112" s="687">
        <f>'Quote Application form'!D198</f>
        <v>0</v>
      </c>
      <c r="G112" s="688"/>
      <c r="H112" s="688"/>
      <c r="I112" s="688"/>
      <c r="J112" s="174">
        <f>'Quote Application form'!E198</f>
        <v>0</v>
      </c>
      <c r="K112" s="687">
        <f>'Quote Application form'!F198</f>
        <v>0</v>
      </c>
      <c r="L112" s="688"/>
      <c r="M112" s="410"/>
      <c r="N112" s="410"/>
    </row>
    <row r="113" spans="1:14" s="405" customFormat="1" x14ac:dyDescent="0.2">
      <c r="A113" s="410"/>
      <c r="B113" s="410"/>
      <c r="C113" s="528" t="str">
        <f>'Quote Application form'!C199</f>
        <v/>
      </c>
      <c r="D113" s="685" t="str">
        <f t="shared" si="1"/>
        <v/>
      </c>
      <c r="E113" s="686"/>
      <c r="F113" s="687">
        <f>'Quote Application form'!D199</f>
        <v>0</v>
      </c>
      <c r="G113" s="688"/>
      <c r="H113" s="688"/>
      <c r="I113" s="688"/>
      <c r="J113" s="174">
        <f>'Quote Application form'!E199</f>
        <v>0</v>
      </c>
      <c r="K113" s="687">
        <f>'Quote Application form'!F199</f>
        <v>0</v>
      </c>
      <c r="L113" s="688"/>
      <c r="M113" s="410"/>
      <c r="N113" s="410"/>
    </row>
    <row r="114" spans="1:14" s="405" customFormat="1" x14ac:dyDescent="0.2">
      <c r="A114" s="410"/>
      <c r="B114" s="410"/>
      <c r="C114" s="528" t="str">
        <f>'Quote Application form'!C200</f>
        <v/>
      </c>
      <c r="D114" s="685" t="str">
        <f t="shared" si="1"/>
        <v/>
      </c>
      <c r="E114" s="686"/>
      <c r="F114" s="687">
        <f>'Quote Application form'!D200</f>
        <v>0</v>
      </c>
      <c r="G114" s="688"/>
      <c r="H114" s="688"/>
      <c r="I114" s="688"/>
      <c r="J114" s="174">
        <f>'Quote Application form'!E200</f>
        <v>0</v>
      </c>
      <c r="K114" s="687">
        <f>'Quote Application form'!F200</f>
        <v>0</v>
      </c>
      <c r="L114" s="688"/>
      <c r="M114" s="410"/>
      <c r="N114" s="410"/>
    </row>
    <row r="115" spans="1:14" s="405" customFormat="1" x14ac:dyDescent="0.2">
      <c r="A115" s="410"/>
      <c r="B115" s="410"/>
      <c r="C115" s="528" t="str">
        <f>'Quote Application form'!C201</f>
        <v/>
      </c>
      <c r="D115" s="685" t="str">
        <f t="shared" si="1"/>
        <v/>
      </c>
      <c r="E115" s="686"/>
      <c r="F115" s="687">
        <f>'Quote Application form'!D201</f>
        <v>0</v>
      </c>
      <c r="G115" s="688"/>
      <c r="H115" s="688"/>
      <c r="I115" s="688"/>
      <c r="J115" s="174">
        <f>'Quote Application form'!E201</f>
        <v>0</v>
      </c>
      <c r="K115" s="687">
        <f>'Quote Application form'!F201</f>
        <v>0</v>
      </c>
      <c r="L115" s="688"/>
      <c r="M115" s="410"/>
      <c r="N115" s="410"/>
    </row>
    <row r="116" spans="1:14" s="405" customFormat="1" x14ac:dyDescent="0.2">
      <c r="A116" s="410"/>
      <c r="B116" s="410"/>
      <c r="C116" s="528" t="str">
        <f>'Quote Application form'!C202</f>
        <v/>
      </c>
      <c r="D116" s="685" t="str">
        <f t="shared" si="1"/>
        <v/>
      </c>
      <c r="E116" s="686"/>
      <c r="F116" s="687">
        <f>'Quote Application form'!D202</f>
        <v>0</v>
      </c>
      <c r="G116" s="688"/>
      <c r="H116" s="688"/>
      <c r="I116" s="688"/>
      <c r="J116" s="174">
        <f>'Quote Application form'!E202</f>
        <v>0</v>
      </c>
      <c r="K116" s="687">
        <f>'Quote Application form'!F202</f>
        <v>0</v>
      </c>
      <c r="L116" s="688"/>
      <c r="M116" s="410"/>
      <c r="N116" s="410"/>
    </row>
    <row r="117" spans="1:14" s="405" customFormat="1" x14ac:dyDescent="0.2">
      <c r="A117" s="410"/>
      <c r="B117" s="410"/>
      <c r="C117" s="528" t="str">
        <f>'Quote Application form'!C203</f>
        <v/>
      </c>
      <c r="D117" s="685" t="str">
        <f t="shared" si="1"/>
        <v/>
      </c>
      <c r="E117" s="686"/>
      <c r="F117" s="687">
        <f>'Quote Application form'!D203</f>
        <v>0</v>
      </c>
      <c r="G117" s="688"/>
      <c r="H117" s="688"/>
      <c r="I117" s="688"/>
      <c r="J117" s="174">
        <f>'Quote Application form'!E203</f>
        <v>0</v>
      </c>
      <c r="K117" s="687">
        <f>'Quote Application form'!F203</f>
        <v>0</v>
      </c>
      <c r="L117" s="688"/>
      <c r="M117" s="410"/>
      <c r="N117" s="410"/>
    </row>
    <row r="118" spans="1:14" s="405" customFormat="1" x14ac:dyDescent="0.2">
      <c r="A118" s="410"/>
      <c r="B118" s="410"/>
      <c r="C118" s="528" t="str">
        <f>'Quote Application form'!C204</f>
        <v/>
      </c>
      <c r="D118" s="685" t="str">
        <f t="shared" si="1"/>
        <v/>
      </c>
      <c r="E118" s="686"/>
      <c r="F118" s="687">
        <f>'Quote Application form'!D204</f>
        <v>0</v>
      </c>
      <c r="G118" s="688"/>
      <c r="H118" s="688"/>
      <c r="I118" s="688"/>
      <c r="J118" s="174">
        <f>'Quote Application form'!E204</f>
        <v>0</v>
      </c>
      <c r="K118" s="687">
        <f>'Quote Application form'!F204</f>
        <v>0</v>
      </c>
      <c r="L118" s="688"/>
      <c r="M118" s="410"/>
      <c r="N118" s="410"/>
    </row>
    <row r="119" spans="1:14" s="405" customFormat="1" x14ac:dyDescent="0.2">
      <c r="A119" s="410"/>
      <c r="B119" s="410"/>
      <c r="C119" s="528" t="str">
        <f>'Quote Application form'!C205</f>
        <v/>
      </c>
      <c r="D119" s="685" t="str">
        <f t="shared" si="1"/>
        <v/>
      </c>
      <c r="E119" s="686"/>
      <c r="F119" s="687">
        <f>'Quote Application form'!D205</f>
        <v>0</v>
      </c>
      <c r="G119" s="688"/>
      <c r="H119" s="688"/>
      <c r="I119" s="688"/>
      <c r="J119" s="174">
        <f>'Quote Application form'!E205</f>
        <v>0</v>
      </c>
      <c r="K119" s="687">
        <f>'Quote Application form'!F205</f>
        <v>0</v>
      </c>
      <c r="L119" s="688"/>
      <c r="M119" s="410"/>
      <c r="N119" s="410"/>
    </row>
    <row r="120" spans="1:14" s="405" customFormat="1" x14ac:dyDescent="0.2">
      <c r="A120" s="410"/>
      <c r="B120" s="410"/>
      <c r="C120" s="528" t="str">
        <f>'Quote Application form'!C206</f>
        <v/>
      </c>
      <c r="D120" s="685" t="str">
        <f t="shared" si="1"/>
        <v/>
      </c>
      <c r="E120" s="686"/>
      <c r="F120" s="687">
        <f>'Quote Application form'!D206</f>
        <v>0</v>
      </c>
      <c r="G120" s="688"/>
      <c r="H120" s="688"/>
      <c r="I120" s="688"/>
      <c r="J120" s="174">
        <f>'Quote Application form'!E206</f>
        <v>0</v>
      </c>
      <c r="K120" s="687">
        <f>'Quote Application form'!F206</f>
        <v>0</v>
      </c>
      <c r="L120" s="688"/>
      <c r="M120" s="410"/>
      <c r="N120" s="410"/>
    </row>
    <row r="121" spans="1:14" s="405" customFormat="1" x14ac:dyDescent="0.2">
      <c r="A121" s="410"/>
      <c r="B121" s="410"/>
      <c r="C121" s="528" t="str">
        <f>'Quote Application form'!C207</f>
        <v/>
      </c>
      <c r="D121" s="685" t="str">
        <f t="shared" si="1"/>
        <v/>
      </c>
      <c r="E121" s="686"/>
      <c r="F121" s="687">
        <f>'Quote Application form'!D207</f>
        <v>0</v>
      </c>
      <c r="G121" s="688"/>
      <c r="H121" s="688"/>
      <c r="I121" s="688"/>
      <c r="J121" s="174">
        <f>'Quote Application form'!E207</f>
        <v>0</v>
      </c>
      <c r="K121" s="687">
        <f>'Quote Application form'!F207</f>
        <v>0</v>
      </c>
      <c r="L121" s="688"/>
      <c r="M121" s="410"/>
      <c r="N121" s="410"/>
    </row>
    <row r="122" spans="1:14" s="405" customFormat="1" x14ac:dyDescent="0.2">
      <c r="A122" s="410"/>
      <c r="B122" s="410"/>
      <c r="C122" s="528" t="str">
        <f>'Quote Application form'!C208</f>
        <v/>
      </c>
      <c r="D122" s="685" t="str">
        <f t="shared" si="1"/>
        <v/>
      </c>
      <c r="E122" s="686"/>
      <c r="F122" s="687">
        <f>'Quote Application form'!D208</f>
        <v>0</v>
      </c>
      <c r="G122" s="688"/>
      <c r="H122" s="688"/>
      <c r="I122" s="688"/>
      <c r="J122" s="174">
        <f>'Quote Application form'!E208</f>
        <v>0</v>
      </c>
      <c r="K122" s="687">
        <f>'Quote Application form'!F208</f>
        <v>0</v>
      </c>
      <c r="L122" s="688"/>
      <c r="M122" s="410"/>
      <c r="N122" s="410"/>
    </row>
    <row r="123" spans="1:14" s="405" customFormat="1" x14ac:dyDescent="0.2">
      <c r="A123" s="410"/>
      <c r="B123" s="410"/>
      <c r="C123" s="528" t="str">
        <f>'Quote Application form'!C209</f>
        <v/>
      </c>
      <c r="D123" s="685" t="str">
        <f t="shared" si="1"/>
        <v/>
      </c>
      <c r="E123" s="686"/>
      <c r="F123" s="687">
        <f>'Quote Application form'!D209</f>
        <v>0</v>
      </c>
      <c r="G123" s="688"/>
      <c r="H123" s="688"/>
      <c r="I123" s="688"/>
      <c r="J123" s="174">
        <f>'Quote Application form'!E209</f>
        <v>0</v>
      </c>
      <c r="K123" s="687">
        <f>'Quote Application form'!F209</f>
        <v>0</v>
      </c>
      <c r="L123" s="688"/>
      <c r="M123" s="410"/>
      <c r="N123" s="410"/>
    </row>
    <row r="124" spans="1:14" s="405" customFormat="1" x14ac:dyDescent="0.2">
      <c r="A124" s="410"/>
      <c r="B124" s="410"/>
      <c r="C124" s="528" t="str">
        <f>'Quote Application form'!C210</f>
        <v/>
      </c>
      <c r="D124" s="685" t="str">
        <f t="shared" si="1"/>
        <v/>
      </c>
      <c r="E124" s="686"/>
      <c r="F124" s="687">
        <f>'Quote Application form'!D210</f>
        <v>0</v>
      </c>
      <c r="G124" s="688"/>
      <c r="H124" s="688"/>
      <c r="I124" s="688"/>
      <c r="J124" s="174">
        <f>'Quote Application form'!E210</f>
        <v>0</v>
      </c>
      <c r="K124" s="687">
        <f>'Quote Application form'!F210</f>
        <v>0</v>
      </c>
      <c r="L124" s="688"/>
      <c r="M124" s="410"/>
      <c r="N124" s="410"/>
    </row>
    <row r="125" spans="1:14" s="405" customFormat="1" x14ac:dyDescent="0.2">
      <c r="A125" s="410"/>
      <c r="B125" s="410"/>
      <c r="C125" s="528" t="str">
        <f>'Quote Application form'!C211</f>
        <v/>
      </c>
      <c r="D125" s="685" t="str">
        <f t="shared" si="1"/>
        <v/>
      </c>
      <c r="E125" s="686"/>
      <c r="F125" s="687">
        <f>'Quote Application form'!D211</f>
        <v>0</v>
      </c>
      <c r="G125" s="688"/>
      <c r="H125" s="688"/>
      <c r="I125" s="688"/>
      <c r="J125" s="174">
        <f>'Quote Application form'!E211</f>
        <v>0</v>
      </c>
      <c r="K125" s="687">
        <f>'Quote Application form'!F211</f>
        <v>0</v>
      </c>
      <c r="L125" s="688"/>
      <c r="M125" s="410"/>
      <c r="N125" s="410"/>
    </row>
    <row r="126" spans="1:14" s="405" customFormat="1" x14ac:dyDescent="0.2">
      <c r="A126" s="410"/>
      <c r="B126" s="410"/>
      <c r="C126" s="528" t="str">
        <f>'Quote Application form'!C212</f>
        <v/>
      </c>
      <c r="D126" s="685" t="str">
        <f t="shared" si="1"/>
        <v/>
      </c>
      <c r="E126" s="686"/>
      <c r="F126" s="687">
        <f>'Quote Application form'!D212</f>
        <v>0</v>
      </c>
      <c r="G126" s="688"/>
      <c r="H126" s="688"/>
      <c r="I126" s="688"/>
      <c r="J126" s="174">
        <f>'Quote Application form'!E212</f>
        <v>0</v>
      </c>
      <c r="K126" s="687">
        <f>'Quote Application form'!F212</f>
        <v>0</v>
      </c>
      <c r="L126" s="688"/>
      <c r="M126" s="410"/>
      <c r="N126" s="410"/>
    </row>
    <row r="127" spans="1:14" s="405" customFormat="1" x14ac:dyDescent="0.2">
      <c r="A127" s="410"/>
      <c r="B127" s="410"/>
      <c r="C127" s="528" t="str">
        <f>'Quote Application form'!C213</f>
        <v/>
      </c>
      <c r="D127" s="685" t="str">
        <f t="shared" si="1"/>
        <v/>
      </c>
      <c r="E127" s="686"/>
      <c r="F127" s="687">
        <f>'Quote Application form'!D213</f>
        <v>0</v>
      </c>
      <c r="G127" s="688"/>
      <c r="H127" s="688"/>
      <c r="I127" s="688"/>
      <c r="J127" s="174">
        <f>'Quote Application form'!E213</f>
        <v>0</v>
      </c>
      <c r="K127" s="687">
        <f>'Quote Application form'!F213</f>
        <v>0</v>
      </c>
      <c r="L127" s="688"/>
      <c r="M127" s="410"/>
      <c r="N127" s="410"/>
    </row>
    <row r="128" spans="1:14" s="45" customFormat="1" x14ac:dyDescent="0.2">
      <c r="A128" s="175"/>
      <c r="B128" s="175"/>
      <c r="C128" s="528" t="str">
        <f>'Quote Application form'!C214</f>
        <v/>
      </c>
      <c r="D128" s="685" t="str">
        <f t="shared" si="1"/>
        <v/>
      </c>
      <c r="E128" s="689"/>
      <c r="F128" s="687">
        <f>'Quote Application form'!D214</f>
        <v>0</v>
      </c>
      <c r="G128" s="690"/>
      <c r="H128" s="690"/>
      <c r="I128" s="690"/>
      <c r="J128" s="174">
        <f>'Quote Application form'!E214</f>
        <v>0</v>
      </c>
      <c r="K128" s="687">
        <f>'Quote Application form'!F214</f>
        <v>0</v>
      </c>
      <c r="L128" s="690"/>
      <c r="M128" s="175"/>
      <c r="N128" s="175"/>
    </row>
    <row r="129" spans="1:14" s="45" customFormat="1" x14ac:dyDescent="0.2">
      <c r="A129" s="175"/>
      <c r="B129" s="175"/>
      <c r="C129" s="528" t="str">
        <f>'Quote Application form'!C215</f>
        <v/>
      </c>
      <c r="D129" s="685" t="str">
        <f t="shared" si="1"/>
        <v/>
      </c>
      <c r="E129" s="689"/>
      <c r="F129" s="687">
        <f>'Quote Application form'!D215</f>
        <v>0</v>
      </c>
      <c r="G129" s="690"/>
      <c r="H129" s="690"/>
      <c r="I129" s="690"/>
      <c r="J129" s="174">
        <f>'Quote Application form'!E215</f>
        <v>0</v>
      </c>
      <c r="K129" s="687">
        <f>'Quote Application form'!F215</f>
        <v>0</v>
      </c>
      <c r="L129" s="690"/>
      <c r="M129" s="175"/>
      <c r="N129" s="175"/>
    </row>
    <row r="130" spans="1:14" s="45" customFormat="1" x14ac:dyDescent="0.2">
      <c r="A130" s="175"/>
      <c r="B130" s="175"/>
      <c r="C130" s="528" t="str">
        <f>'Quote Application form'!C216</f>
        <v/>
      </c>
      <c r="D130" s="685" t="str">
        <f t="shared" si="1"/>
        <v/>
      </c>
      <c r="E130" s="689"/>
      <c r="F130" s="687">
        <f>'Quote Application form'!D216</f>
        <v>0</v>
      </c>
      <c r="G130" s="690"/>
      <c r="H130" s="690"/>
      <c r="I130" s="690"/>
      <c r="J130" s="174">
        <f>'Quote Application form'!E216</f>
        <v>0</v>
      </c>
      <c r="K130" s="687">
        <f>'Quote Application form'!F216</f>
        <v>0</v>
      </c>
      <c r="L130" s="690"/>
      <c r="M130" s="175"/>
      <c r="N130" s="175"/>
    </row>
    <row r="131" spans="1:14" s="45" customFormat="1" x14ac:dyDescent="0.2">
      <c r="A131" s="175"/>
      <c r="B131" s="175"/>
      <c r="C131" s="528" t="str">
        <f>'Quote Application form'!C217</f>
        <v/>
      </c>
      <c r="D131" s="685" t="str">
        <f t="shared" si="1"/>
        <v/>
      </c>
      <c r="E131" s="689"/>
      <c r="F131" s="687">
        <f>'Quote Application form'!D217</f>
        <v>0</v>
      </c>
      <c r="G131" s="690"/>
      <c r="H131" s="690"/>
      <c r="I131" s="690"/>
      <c r="J131" s="174">
        <f>'Quote Application form'!E217</f>
        <v>0</v>
      </c>
      <c r="K131" s="687">
        <f>'Quote Application form'!F217</f>
        <v>0</v>
      </c>
      <c r="L131" s="690"/>
      <c r="M131" s="175"/>
      <c r="N131" s="175"/>
    </row>
    <row r="132" spans="1:14" s="45" customFormat="1" x14ac:dyDescent="0.2">
      <c r="A132" s="175"/>
      <c r="B132" s="175"/>
      <c r="C132" s="528" t="str">
        <f>'Quote Application form'!C218</f>
        <v/>
      </c>
      <c r="D132" s="685" t="str">
        <f t="shared" si="1"/>
        <v/>
      </c>
      <c r="E132" s="689"/>
      <c r="F132" s="687">
        <f>'Quote Application form'!D218</f>
        <v>0</v>
      </c>
      <c r="G132" s="690"/>
      <c r="H132" s="690"/>
      <c r="I132" s="690"/>
      <c r="J132" s="174">
        <f>'Quote Application form'!E218</f>
        <v>0</v>
      </c>
      <c r="K132" s="687">
        <f>'Quote Application form'!F218</f>
        <v>0</v>
      </c>
      <c r="L132" s="690"/>
      <c r="M132" s="175"/>
      <c r="N132" s="175"/>
    </row>
    <row r="133" spans="1:14" s="45" customFormat="1" x14ac:dyDescent="0.2">
      <c r="A133" s="175"/>
      <c r="B133" s="175"/>
      <c r="C133" s="528" t="str">
        <f>'Quote Application form'!C219</f>
        <v/>
      </c>
      <c r="D133" s="685" t="str">
        <f t="shared" si="1"/>
        <v/>
      </c>
      <c r="E133" s="689"/>
      <c r="F133" s="687">
        <f>'Quote Application form'!D219</f>
        <v>0</v>
      </c>
      <c r="G133" s="690"/>
      <c r="H133" s="690"/>
      <c r="I133" s="690"/>
      <c r="J133" s="174">
        <f>'Quote Application form'!E219</f>
        <v>0</v>
      </c>
      <c r="K133" s="687">
        <f>'Quote Application form'!F219</f>
        <v>0</v>
      </c>
      <c r="L133" s="690"/>
      <c r="M133" s="175"/>
      <c r="N133" s="175"/>
    </row>
    <row r="134" spans="1:14" s="45" customFormat="1" x14ac:dyDescent="0.2">
      <c r="A134" s="175"/>
      <c r="B134" s="175"/>
      <c r="C134" s="528" t="str">
        <f>'Quote Application form'!C220</f>
        <v/>
      </c>
      <c r="D134" s="685" t="str">
        <f t="shared" si="1"/>
        <v/>
      </c>
      <c r="E134" s="689"/>
      <c r="F134" s="687">
        <f>'Quote Application form'!D220</f>
        <v>0</v>
      </c>
      <c r="G134" s="690"/>
      <c r="H134" s="690"/>
      <c r="I134" s="690"/>
      <c r="J134" s="174">
        <f>'Quote Application form'!E220</f>
        <v>0</v>
      </c>
      <c r="K134" s="687">
        <f>'Quote Application form'!F220</f>
        <v>0</v>
      </c>
      <c r="L134" s="690"/>
      <c r="M134" s="175"/>
      <c r="N134" s="175"/>
    </row>
    <row r="135" spans="1:14" s="45" customFormat="1" x14ac:dyDescent="0.2">
      <c r="A135" s="175"/>
      <c r="B135" s="175"/>
      <c r="C135" s="528" t="str">
        <f>'Quote Application form'!C221</f>
        <v/>
      </c>
      <c r="D135" s="685" t="str">
        <f t="shared" si="1"/>
        <v/>
      </c>
      <c r="E135" s="689"/>
      <c r="F135" s="687">
        <f>'Quote Application form'!D221</f>
        <v>0</v>
      </c>
      <c r="G135" s="690"/>
      <c r="H135" s="690"/>
      <c r="I135" s="690"/>
      <c r="J135" s="174">
        <f>'Quote Application form'!E221</f>
        <v>0</v>
      </c>
      <c r="K135" s="687">
        <f>'Quote Application form'!F221</f>
        <v>0</v>
      </c>
      <c r="L135" s="690"/>
      <c r="M135" s="175"/>
      <c r="N135" s="175"/>
    </row>
    <row r="136" spans="1:14" s="45" customFormat="1" x14ac:dyDescent="0.2">
      <c r="A136" s="175"/>
      <c r="B136" s="175"/>
      <c r="C136" s="528" t="str">
        <f>'Quote Application form'!C222</f>
        <v/>
      </c>
      <c r="D136" s="685" t="str">
        <f t="shared" si="1"/>
        <v/>
      </c>
      <c r="E136" s="689"/>
      <c r="F136" s="687">
        <f>'Quote Application form'!D222</f>
        <v>0</v>
      </c>
      <c r="G136" s="690"/>
      <c r="H136" s="690"/>
      <c r="I136" s="690"/>
      <c r="J136" s="174">
        <f>'Quote Application form'!E222</f>
        <v>0</v>
      </c>
      <c r="K136" s="687">
        <f>'Quote Application form'!F222</f>
        <v>0</v>
      </c>
      <c r="L136" s="690"/>
      <c r="M136" s="175"/>
      <c r="N136" s="175"/>
    </row>
    <row r="137" spans="1:14" s="45" customFormat="1" x14ac:dyDescent="0.2">
      <c r="A137" s="175"/>
      <c r="B137" s="175"/>
      <c r="C137" s="528" t="str">
        <f>'Quote Application form'!C223</f>
        <v/>
      </c>
      <c r="D137" s="685" t="str">
        <f t="shared" si="1"/>
        <v/>
      </c>
      <c r="E137" s="689"/>
      <c r="F137" s="687">
        <f>'Quote Application form'!D223</f>
        <v>0</v>
      </c>
      <c r="G137" s="690"/>
      <c r="H137" s="690"/>
      <c r="I137" s="690"/>
      <c r="J137" s="174">
        <f>'Quote Application form'!E223</f>
        <v>0</v>
      </c>
      <c r="K137" s="687">
        <f>'Quote Application form'!F223</f>
        <v>0</v>
      </c>
      <c r="L137" s="690"/>
      <c r="M137" s="175"/>
      <c r="N137" s="175"/>
    </row>
    <row r="138" spans="1:14" s="45" customFormat="1" x14ac:dyDescent="0.2">
      <c r="A138" s="175"/>
      <c r="B138" s="175"/>
      <c r="C138" s="528" t="str">
        <f>'Quote Application form'!C224</f>
        <v/>
      </c>
      <c r="D138" s="685" t="str">
        <f t="shared" si="1"/>
        <v/>
      </c>
      <c r="E138" s="689"/>
      <c r="F138" s="687">
        <f>'Quote Application form'!D224</f>
        <v>0</v>
      </c>
      <c r="G138" s="690"/>
      <c r="H138" s="690"/>
      <c r="I138" s="690"/>
      <c r="J138" s="174">
        <f>'Quote Application form'!E224</f>
        <v>0</v>
      </c>
      <c r="K138" s="687">
        <f>'Quote Application form'!F224</f>
        <v>0</v>
      </c>
      <c r="L138" s="690"/>
      <c r="M138" s="175"/>
      <c r="N138" s="175"/>
    </row>
    <row r="139" spans="1:14" s="45" customFormat="1" x14ac:dyDescent="0.2">
      <c r="A139" s="175"/>
      <c r="B139" s="175"/>
      <c r="C139" s="528" t="str">
        <f>'Quote Application form'!C225</f>
        <v/>
      </c>
      <c r="D139" s="685" t="str">
        <f t="shared" si="1"/>
        <v/>
      </c>
      <c r="E139" s="689"/>
      <c r="F139" s="687">
        <f>'Quote Application form'!D225</f>
        <v>0</v>
      </c>
      <c r="G139" s="690"/>
      <c r="H139" s="690"/>
      <c r="I139" s="690"/>
      <c r="J139" s="174">
        <f>'Quote Application form'!E225</f>
        <v>0</v>
      </c>
      <c r="K139" s="687">
        <f>'Quote Application form'!F225</f>
        <v>0</v>
      </c>
      <c r="L139" s="690"/>
      <c r="M139" s="175"/>
      <c r="N139" s="175"/>
    </row>
    <row r="140" spans="1:14" s="45" customFormat="1" x14ac:dyDescent="0.2">
      <c r="A140" s="175"/>
      <c r="B140" s="175"/>
      <c r="C140" s="528" t="str">
        <f>'Quote Application form'!C226</f>
        <v/>
      </c>
      <c r="D140" s="685" t="str">
        <f t="shared" si="1"/>
        <v/>
      </c>
      <c r="E140" s="689"/>
      <c r="F140" s="687">
        <f>'Quote Application form'!D226</f>
        <v>0</v>
      </c>
      <c r="G140" s="690"/>
      <c r="H140" s="690"/>
      <c r="I140" s="690"/>
      <c r="J140" s="174">
        <f>'Quote Application form'!E226</f>
        <v>0</v>
      </c>
      <c r="K140" s="687">
        <f>'Quote Application form'!F226</f>
        <v>0</v>
      </c>
      <c r="L140" s="690"/>
      <c r="M140" s="175"/>
      <c r="N140" s="175"/>
    </row>
    <row r="141" spans="1:14" s="45" customFormat="1" x14ac:dyDescent="0.2">
      <c r="A141" s="175"/>
      <c r="B141" s="175"/>
      <c r="C141" s="528" t="str">
        <f>'Quote Application form'!C227</f>
        <v/>
      </c>
      <c r="D141" s="685" t="str">
        <f t="shared" si="1"/>
        <v/>
      </c>
      <c r="E141" s="689"/>
      <c r="F141" s="687">
        <f>'Quote Application form'!D227</f>
        <v>0</v>
      </c>
      <c r="G141" s="690"/>
      <c r="H141" s="690"/>
      <c r="I141" s="690"/>
      <c r="J141" s="174">
        <f>'Quote Application form'!E227</f>
        <v>0</v>
      </c>
      <c r="K141" s="687">
        <f>'Quote Application form'!F227</f>
        <v>0</v>
      </c>
      <c r="L141" s="690"/>
      <c r="M141" s="175"/>
      <c r="N141" s="175"/>
    </row>
    <row r="142" spans="1:14" s="45" customFormat="1" x14ac:dyDescent="0.2">
      <c r="A142" s="175"/>
      <c r="B142" s="175"/>
      <c r="C142" s="528" t="str">
        <f>'Quote Application form'!C228</f>
        <v/>
      </c>
      <c r="D142" s="685" t="str">
        <f t="shared" si="1"/>
        <v/>
      </c>
      <c r="E142" s="689"/>
      <c r="F142" s="687">
        <f>'Quote Application form'!D228</f>
        <v>0</v>
      </c>
      <c r="G142" s="690"/>
      <c r="H142" s="690"/>
      <c r="I142" s="690"/>
      <c r="J142" s="174">
        <f>'Quote Application form'!E228</f>
        <v>0</v>
      </c>
      <c r="K142" s="687">
        <f>'Quote Application form'!F228</f>
        <v>0</v>
      </c>
      <c r="L142" s="690"/>
      <c r="M142" s="175"/>
      <c r="N142" s="175"/>
    </row>
    <row r="143" spans="1:14" s="45" customFormat="1" x14ac:dyDescent="0.2">
      <c r="A143" s="175"/>
      <c r="B143" s="175"/>
      <c r="C143" s="528" t="str">
        <f>'Quote Application form'!C229</f>
        <v/>
      </c>
      <c r="D143" s="685" t="str">
        <f t="shared" si="1"/>
        <v/>
      </c>
      <c r="E143" s="689"/>
      <c r="F143" s="687">
        <f>'Quote Application form'!D229</f>
        <v>0</v>
      </c>
      <c r="G143" s="690"/>
      <c r="H143" s="690"/>
      <c r="I143" s="690"/>
      <c r="J143" s="174">
        <f>'Quote Application form'!E229</f>
        <v>0</v>
      </c>
      <c r="K143" s="687">
        <f>'Quote Application form'!F229</f>
        <v>0</v>
      </c>
      <c r="L143" s="690"/>
      <c r="M143" s="175"/>
      <c r="N143" s="175"/>
    </row>
    <row r="144" spans="1:14" s="45" customFormat="1" x14ac:dyDescent="0.2">
      <c r="A144" s="175"/>
      <c r="B144" s="175"/>
      <c r="C144" s="528" t="str">
        <f>'Quote Application form'!C230</f>
        <v/>
      </c>
      <c r="D144" s="685" t="str">
        <f t="shared" si="1"/>
        <v/>
      </c>
      <c r="E144" s="689"/>
      <c r="F144" s="687">
        <f>'Quote Application form'!D230</f>
        <v>0</v>
      </c>
      <c r="G144" s="690"/>
      <c r="H144" s="690"/>
      <c r="I144" s="690"/>
      <c r="J144" s="174">
        <f>'Quote Application form'!E230</f>
        <v>0</v>
      </c>
      <c r="K144" s="687">
        <f>'Quote Application form'!F230</f>
        <v>0</v>
      </c>
      <c r="L144" s="690"/>
      <c r="M144" s="175"/>
      <c r="N144" s="175"/>
    </row>
    <row r="145" spans="1:14" s="45" customFormat="1" x14ac:dyDescent="0.2">
      <c r="A145" s="175"/>
      <c r="B145" s="175"/>
      <c r="C145" s="528" t="str">
        <f>'Quote Application form'!C231</f>
        <v/>
      </c>
      <c r="D145" s="685" t="str">
        <f t="shared" si="1"/>
        <v/>
      </c>
      <c r="E145" s="689"/>
      <c r="F145" s="687">
        <f>'Quote Application form'!D231</f>
        <v>0</v>
      </c>
      <c r="G145" s="690"/>
      <c r="H145" s="690"/>
      <c r="I145" s="690"/>
      <c r="J145" s="174">
        <f>'Quote Application form'!E231</f>
        <v>0</v>
      </c>
      <c r="K145" s="687">
        <f>'Quote Application form'!F231</f>
        <v>0</v>
      </c>
      <c r="L145" s="690"/>
      <c r="M145" s="175"/>
      <c r="N145" s="175"/>
    </row>
    <row r="146" spans="1:14" s="45" customFormat="1" x14ac:dyDescent="0.2">
      <c r="A146" s="175"/>
      <c r="B146" s="175"/>
      <c r="C146" s="528" t="str">
        <f>'Quote Application form'!C232</f>
        <v/>
      </c>
      <c r="D146" s="685" t="str">
        <f t="shared" si="1"/>
        <v/>
      </c>
      <c r="E146" s="689"/>
      <c r="F146" s="687">
        <f>'Quote Application form'!D232</f>
        <v>0</v>
      </c>
      <c r="G146" s="690"/>
      <c r="H146" s="690"/>
      <c r="I146" s="690"/>
      <c r="J146" s="174">
        <f>'Quote Application form'!E232</f>
        <v>0</v>
      </c>
      <c r="K146" s="687">
        <f>'Quote Application form'!F232</f>
        <v>0</v>
      </c>
      <c r="L146" s="690"/>
      <c r="M146" s="175"/>
      <c r="N146" s="175"/>
    </row>
    <row r="147" spans="1:14" s="45" customFormat="1" x14ac:dyDescent="0.2">
      <c r="A147" s="175"/>
      <c r="B147" s="175"/>
      <c r="C147" s="528" t="str">
        <f>'Quote Application form'!C233</f>
        <v/>
      </c>
      <c r="D147" s="685" t="str">
        <f t="shared" si="1"/>
        <v/>
      </c>
      <c r="E147" s="689"/>
      <c r="F147" s="687">
        <f>'Quote Application form'!D233</f>
        <v>0</v>
      </c>
      <c r="G147" s="690"/>
      <c r="H147" s="690"/>
      <c r="I147" s="690"/>
      <c r="J147" s="174">
        <f>'Quote Application form'!E233</f>
        <v>0</v>
      </c>
      <c r="K147" s="687">
        <f>'Quote Application form'!F233</f>
        <v>0</v>
      </c>
      <c r="L147" s="690"/>
      <c r="M147" s="175"/>
      <c r="N147" s="175"/>
    </row>
    <row r="148" spans="1:14" s="45" customFormat="1" x14ac:dyDescent="0.2">
      <c r="A148" s="175"/>
      <c r="B148" s="175"/>
      <c r="C148" s="528" t="str">
        <f>'Quote Application form'!C234</f>
        <v/>
      </c>
      <c r="D148" s="685" t="str">
        <f t="shared" si="1"/>
        <v/>
      </c>
      <c r="E148" s="689"/>
      <c r="F148" s="687">
        <f>'Quote Application form'!D234</f>
        <v>0</v>
      </c>
      <c r="G148" s="690"/>
      <c r="H148" s="690"/>
      <c r="I148" s="690"/>
      <c r="J148" s="174">
        <f>'Quote Application form'!E234</f>
        <v>0</v>
      </c>
      <c r="K148" s="687">
        <f>'Quote Application form'!F234</f>
        <v>0</v>
      </c>
      <c r="L148" s="690"/>
      <c r="M148" s="175"/>
      <c r="N148" s="175"/>
    </row>
    <row r="149" spans="1:14" s="45" customFormat="1" x14ac:dyDescent="0.2">
      <c r="A149" s="175"/>
      <c r="B149" s="175"/>
      <c r="C149" s="528" t="str">
        <f>'Quote Application form'!C235</f>
        <v/>
      </c>
      <c r="D149" s="685" t="str">
        <f t="shared" si="1"/>
        <v/>
      </c>
      <c r="E149" s="689"/>
      <c r="F149" s="687">
        <f>'Quote Application form'!D235</f>
        <v>0</v>
      </c>
      <c r="G149" s="690"/>
      <c r="H149" s="690"/>
      <c r="I149" s="690"/>
      <c r="J149" s="174">
        <f>'Quote Application form'!E235</f>
        <v>0</v>
      </c>
      <c r="K149" s="687">
        <f>'Quote Application form'!F235</f>
        <v>0</v>
      </c>
      <c r="L149" s="690"/>
      <c r="M149" s="175"/>
      <c r="N149" s="175"/>
    </row>
    <row r="150" spans="1:14" s="45" customFormat="1" x14ac:dyDescent="0.2">
      <c r="A150" s="175"/>
      <c r="B150" s="175"/>
      <c r="C150" s="528" t="str">
        <f>'Quote Application form'!C236</f>
        <v/>
      </c>
      <c r="D150" s="685" t="str">
        <f t="shared" si="1"/>
        <v/>
      </c>
      <c r="E150" s="689"/>
      <c r="F150" s="687">
        <f>'Quote Application form'!D236</f>
        <v>0</v>
      </c>
      <c r="G150" s="690"/>
      <c r="H150" s="690"/>
      <c r="I150" s="690"/>
      <c r="J150" s="174">
        <f>'Quote Application form'!E236</f>
        <v>0</v>
      </c>
      <c r="K150" s="687">
        <f>'Quote Application form'!F236</f>
        <v>0</v>
      </c>
      <c r="L150" s="690"/>
      <c r="M150" s="175"/>
      <c r="N150" s="175"/>
    </row>
    <row r="151" spans="1:14" s="45" customFormat="1" x14ac:dyDescent="0.2">
      <c r="A151" s="175"/>
      <c r="B151" s="175"/>
      <c r="C151" s="528" t="str">
        <f>'Quote Application form'!C237</f>
        <v/>
      </c>
      <c r="D151" s="685" t="str">
        <f t="shared" si="1"/>
        <v/>
      </c>
      <c r="E151" s="689"/>
      <c r="F151" s="687">
        <f>'Quote Application form'!D237</f>
        <v>0</v>
      </c>
      <c r="G151" s="690"/>
      <c r="H151" s="690"/>
      <c r="I151" s="690"/>
      <c r="J151" s="174">
        <f>'Quote Application form'!E237</f>
        <v>0</v>
      </c>
      <c r="K151" s="687">
        <f>'Quote Application form'!F237</f>
        <v>0</v>
      </c>
      <c r="L151" s="690"/>
      <c r="M151" s="175"/>
      <c r="N151" s="175"/>
    </row>
    <row r="152" spans="1:14" s="45" customFormat="1" x14ac:dyDescent="0.2">
      <c r="A152" s="175"/>
      <c r="B152" s="175"/>
      <c r="C152" s="528" t="str">
        <f>'Quote Application form'!C238</f>
        <v/>
      </c>
      <c r="D152" s="685" t="str">
        <f t="shared" si="1"/>
        <v/>
      </c>
      <c r="E152" s="689"/>
      <c r="F152" s="687">
        <f>'Quote Application form'!D238</f>
        <v>0</v>
      </c>
      <c r="G152" s="690"/>
      <c r="H152" s="690"/>
      <c r="I152" s="690"/>
      <c r="J152" s="174">
        <f>'Quote Application form'!E238</f>
        <v>0</v>
      </c>
      <c r="K152" s="687">
        <f>'Quote Application form'!F238</f>
        <v>0</v>
      </c>
      <c r="L152" s="690"/>
      <c r="M152" s="175"/>
      <c r="N152" s="175"/>
    </row>
    <row r="153" spans="1:14" s="45" customFormat="1" x14ac:dyDescent="0.2">
      <c r="A153" s="175"/>
      <c r="B153" s="175"/>
      <c r="C153" s="528" t="str">
        <f>'Quote Application form'!C239</f>
        <v/>
      </c>
      <c r="D153" s="685" t="str">
        <f t="shared" si="1"/>
        <v/>
      </c>
      <c r="E153" s="689"/>
      <c r="F153" s="687">
        <f>'Quote Application form'!D239</f>
        <v>0</v>
      </c>
      <c r="G153" s="690"/>
      <c r="H153" s="690"/>
      <c r="I153" s="690"/>
      <c r="J153" s="174">
        <f>'Quote Application form'!E239</f>
        <v>0</v>
      </c>
      <c r="K153" s="687">
        <f>'Quote Application form'!F239</f>
        <v>0</v>
      </c>
      <c r="L153" s="690"/>
      <c r="M153" s="175"/>
      <c r="N153" s="175"/>
    </row>
    <row r="154" spans="1:14" s="45" customFormat="1" x14ac:dyDescent="0.2">
      <c r="A154" s="175"/>
      <c r="B154" s="175"/>
      <c r="C154" s="528" t="str">
        <f>'Quote Application form'!C240</f>
        <v/>
      </c>
      <c r="D154" s="685" t="str">
        <f t="shared" si="1"/>
        <v/>
      </c>
      <c r="E154" s="689"/>
      <c r="F154" s="687">
        <f>'Quote Application form'!D240</f>
        <v>0</v>
      </c>
      <c r="G154" s="690"/>
      <c r="H154" s="690"/>
      <c r="I154" s="690"/>
      <c r="J154" s="174">
        <f>'Quote Application form'!E240</f>
        <v>0</v>
      </c>
      <c r="K154" s="687">
        <f>'Quote Application form'!F240</f>
        <v>0</v>
      </c>
      <c r="L154" s="690"/>
      <c r="M154" s="175"/>
      <c r="N154" s="175"/>
    </row>
    <row r="155" spans="1:14" s="45" customFormat="1" x14ac:dyDescent="0.2">
      <c r="A155" s="175"/>
      <c r="B155" s="175"/>
      <c r="C155" s="528" t="str">
        <f>'Quote Application form'!C241</f>
        <v/>
      </c>
      <c r="D155" s="685" t="str">
        <f t="shared" si="1"/>
        <v/>
      </c>
      <c r="E155" s="689"/>
      <c r="F155" s="687">
        <f>'Quote Application form'!D241</f>
        <v>0</v>
      </c>
      <c r="G155" s="690"/>
      <c r="H155" s="690"/>
      <c r="I155" s="690"/>
      <c r="J155" s="174">
        <f>'Quote Application form'!E241</f>
        <v>0</v>
      </c>
      <c r="K155" s="687">
        <f>'Quote Application form'!F241</f>
        <v>0</v>
      </c>
      <c r="L155" s="690"/>
      <c r="M155" s="175"/>
      <c r="N155" s="175"/>
    </row>
    <row r="156" spans="1:14" s="45" customFormat="1" x14ac:dyDescent="0.2">
      <c r="A156" s="175"/>
      <c r="B156" s="175"/>
      <c r="C156" s="528" t="str">
        <f>'Quote Application form'!C242</f>
        <v/>
      </c>
      <c r="D156" s="685" t="str">
        <f t="shared" si="1"/>
        <v/>
      </c>
      <c r="E156" s="689"/>
      <c r="F156" s="687">
        <f>'Quote Application form'!D242</f>
        <v>0</v>
      </c>
      <c r="G156" s="690"/>
      <c r="H156" s="690"/>
      <c r="I156" s="690"/>
      <c r="J156" s="174">
        <f>'Quote Application form'!E242</f>
        <v>0</v>
      </c>
      <c r="K156" s="687">
        <f>'Quote Application form'!F242</f>
        <v>0</v>
      </c>
      <c r="L156" s="690"/>
      <c r="M156" s="175"/>
      <c r="N156" s="175"/>
    </row>
    <row r="157" spans="1:14" s="45" customFormat="1" x14ac:dyDescent="0.2">
      <c r="A157" s="175"/>
      <c r="B157" s="175"/>
      <c r="C157" s="528" t="str">
        <f>'Quote Application form'!C243</f>
        <v/>
      </c>
      <c r="D157" s="685" t="str">
        <f t="shared" si="1"/>
        <v/>
      </c>
      <c r="E157" s="689"/>
      <c r="F157" s="687">
        <f>'Quote Application form'!D243</f>
        <v>0</v>
      </c>
      <c r="G157" s="690"/>
      <c r="H157" s="690"/>
      <c r="I157" s="690"/>
      <c r="J157" s="174">
        <f>'Quote Application form'!E243</f>
        <v>0</v>
      </c>
      <c r="K157" s="687">
        <f>'Quote Application form'!F243</f>
        <v>0</v>
      </c>
      <c r="L157" s="690"/>
      <c r="M157" s="175"/>
      <c r="N157" s="175"/>
    </row>
    <row r="158" spans="1:14" s="45" customFormat="1" x14ac:dyDescent="0.2">
      <c r="A158" s="175"/>
      <c r="B158" s="175"/>
      <c r="C158" s="528" t="str">
        <f>'Quote Application form'!C244</f>
        <v/>
      </c>
      <c r="D158" s="685" t="str">
        <f t="shared" si="1"/>
        <v/>
      </c>
      <c r="E158" s="689"/>
      <c r="F158" s="687">
        <f>'Quote Application form'!D244</f>
        <v>0</v>
      </c>
      <c r="G158" s="690"/>
      <c r="H158" s="690"/>
      <c r="I158" s="690"/>
      <c r="J158" s="174">
        <f>'Quote Application form'!E244</f>
        <v>0</v>
      </c>
      <c r="K158" s="687">
        <f>'Quote Application form'!F244</f>
        <v>0</v>
      </c>
      <c r="L158" s="690"/>
      <c r="M158" s="175"/>
      <c r="N158" s="175"/>
    </row>
    <row r="159" spans="1:14" s="45" customFormat="1" x14ac:dyDescent="0.2">
      <c r="A159" s="175"/>
      <c r="B159" s="175"/>
      <c r="C159" s="528" t="str">
        <f>'Quote Application form'!C245</f>
        <v/>
      </c>
      <c r="D159" s="685" t="str">
        <f t="shared" ref="D159:D178" si="2">IF($C159&lt;&gt;"xyz","","xyz")</f>
        <v/>
      </c>
      <c r="E159" s="689"/>
      <c r="F159" s="687">
        <f>'Quote Application form'!D245</f>
        <v>0</v>
      </c>
      <c r="G159" s="690"/>
      <c r="H159" s="690"/>
      <c r="I159" s="690"/>
      <c r="J159" s="174">
        <f>'Quote Application form'!E245</f>
        <v>0</v>
      </c>
      <c r="K159" s="687">
        <f>'Quote Application form'!F245</f>
        <v>0</v>
      </c>
      <c r="L159" s="690"/>
      <c r="M159" s="175"/>
      <c r="N159" s="175"/>
    </row>
    <row r="160" spans="1:14" s="45" customFormat="1" x14ac:dyDescent="0.2">
      <c r="A160" s="175"/>
      <c r="B160" s="175"/>
      <c r="C160" s="528" t="str">
        <f>'Quote Application form'!C246</f>
        <v/>
      </c>
      <c r="D160" s="685" t="str">
        <f t="shared" si="2"/>
        <v/>
      </c>
      <c r="E160" s="689"/>
      <c r="F160" s="687">
        <f>'Quote Application form'!D246</f>
        <v>0</v>
      </c>
      <c r="G160" s="690"/>
      <c r="H160" s="690"/>
      <c r="I160" s="690"/>
      <c r="J160" s="174">
        <f>'Quote Application form'!E246</f>
        <v>0</v>
      </c>
      <c r="K160" s="687">
        <f>'Quote Application form'!F246</f>
        <v>0</v>
      </c>
      <c r="L160" s="690"/>
      <c r="M160" s="175"/>
      <c r="N160" s="175"/>
    </row>
    <row r="161" spans="1:14" s="45" customFormat="1" x14ac:dyDescent="0.2">
      <c r="A161" s="175"/>
      <c r="B161" s="175"/>
      <c r="C161" s="528" t="str">
        <f>'Quote Application form'!C247</f>
        <v/>
      </c>
      <c r="D161" s="685" t="str">
        <f t="shared" si="2"/>
        <v/>
      </c>
      <c r="E161" s="689"/>
      <c r="F161" s="687">
        <f>'Quote Application form'!D247</f>
        <v>0</v>
      </c>
      <c r="G161" s="690"/>
      <c r="H161" s="690"/>
      <c r="I161" s="690"/>
      <c r="J161" s="174">
        <f>'Quote Application form'!E247</f>
        <v>0</v>
      </c>
      <c r="K161" s="687">
        <f>'Quote Application form'!F247</f>
        <v>0</v>
      </c>
      <c r="L161" s="690"/>
      <c r="M161" s="175"/>
      <c r="N161" s="175"/>
    </row>
    <row r="162" spans="1:14" s="45" customFormat="1" x14ac:dyDescent="0.2">
      <c r="A162" s="175"/>
      <c r="B162" s="175"/>
      <c r="C162" s="528" t="str">
        <f>'Quote Application form'!C248</f>
        <v/>
      </c>
      <c r="D162" s="685" t="str">
        <f t="shared" si="2"/>
        <v/>
      </c>
      <c r="E162" s="689"/>
      <c r="F162" s="687">
        <f>'Quote Application form'!D248</f>
        <v>0</v>
      </c>
      <c r="G162" s="690"/>
      <c r="H162" s="690"/>
      <c r="I162" s="690"/>
      <c r="J162" s="174">
        <f>'Quote Application form'!E248</f>
        <v>0</v>
      </c>
      <c r="K162" s="687">
        <f>'Quote Application form'!F248</f>
        <v>0</v>
      </c>
      <c r="L162" s="690"/>
      <c r="M162" s="175"/>
      <c r="N162" s="175"/>
    </row>
    <row r="163" spans="1:14" s="45" customFormat="1" x14ac:dyDescent="0.2">
      <c r="A163" s="175"/>
      <c r="B163" s="175"/>
      <c r="C163" s="528" t="str">
        <f>'Quote Application form'!C249</f>
        <v/>
      </c>
      <c r="D163" s="685" t="str">
        <f t="shared" si="2"/>
        <v/>
      </c>
      <c r="E163" s="689"/>
      <c r="F163" s="687">
        <f>'Quote Application form'!D249</f>
        <v>0</v>
      </c>
      <c r="G163" s="690"/>
      <c r="H163" s="690"/>
      <c r="I163" s="690"/>
      <c r="J163" s="174">
        <f>'Quote Application form'!E249</f>
        <v>0</v>
      </c>
      <c r="K163" s="687">
        <f>'Quote Application form'!F249</f>
        <v>0</v>
      </c>
      <c r="L163" s="690"/>
      <c r="M163" s="175"/>
      <c r="N163" s="175"/>
    </row>
    <row r="164" spans="1:14" s="45" customFormat="1" x14ac:dyDescent="0.2">
      <c r="A164" s="175"/>
      <c r="B164" s="175"/>
      <c r="C164" s="528" t="str">
        <f>'Quote Application form'!C250</f>
        <v/>
      </c>
      <c r="D164" s="685" t="str">
        <f t="shared" si="2"/>
        <v/>
      </c>
      <c r="E164" s="689"/>
      <c r="F164" s="687">
        <f>'Quote Application form'!D250</f>
        <v>0</v>
      </c>
      <c r="G164" s="690"/>
      <c r="H164" s="690"/>
      <c r="I164" s="690"/>
      <c r="J164" s="174">
        <f>'Quote Application form'!E250</f>
        <v>0</v>
      </c>
      <c r="K164" s="687">
        <f>'Quote Application form'!F250</f>
        <v>0</v>
      </c>
      <c r="L164" s="690"/>
      <c r="M164" s="175"/>
      <c r="N164" s="175"/>
    </row>
    <row r="165" spans="1:14" s="45" customFormat="1" x14ac:dyDescent="0.2">
      <c r="A165" s="175"/>
      <c r="B165" s="175"/>
      <c r="C165" s="528" t="str">
        <f>'Quote Application form'!C251</f>
        <v/>
      </c>
      <c r="D165" s="685" t="str">
        <f t="shared" si="2"/>
        <v/>
      </c>
      <c r="E165" s="689"/>
      <c r="F165" s="687">
        <f>'Quote Application form'!D251</f>
        <v>0</v>
      </c>
      <c r="G165" s="690"/>
      <c r="H165" s="690"/>
      <c r="I165" s="690"/>
      <c r="J165" s="174">
        <f>'Quote Application form'!E251</f>
        <v>0</v>
      </c>
      <c r="K165" s="687">
        <f>'Quote Application form'!F251</f>
        <v>0</v>
      </c>
      <c r="L165" s="690"/>
      <c r="M165" s="175"/>
      <c r="N165" s="175"/>
    </row>
    <row r="166" spans="1:14" s="45" customFormat="1" x14ac:dyDescent="0.2">
      <c r="A166" s="175"/>
      <c r="B166" s="175"/>
      <c r="C166" s="528" t="str">
        <f>'Quote Application form'!C252</f>
        <v/>
      </c>
      <c r="D166" s="685" t="str">
        <f t="shared" si="2"/>
        <v/>
      </c>
      <c r="E166" s="689"/>
      <c r="F166" s="687">
        <f>'Quote Application form'!D252</f>
        <v>0</v>
      </c>
      <c r="G166" s="690"/>
      <c r="H166" s="690"/>
      <c r="I166" s="690"/>
      <c r="J166" s="174">
        <f>'Quote Application form'!E252</f>
        <v>0</v>
      </c>
      <c r="K166" s="687">
        <f>'Quote Application form'!F252</f>
        <v>0</v>
      </c>
      <c r="L166" s="690"/>
      <c r="M166" s="175"/>
      <c r="N166" s="175"/>
    </row>
    <row r="167" spans="1:14" s="45" customFormat="1" x14ac:dyDescent="0.2">
      <c r="A167" s="175"/>
      <c r="B167" s="175"/>
      <c r="C167" s="528" t="str">
        <f>'Quote Application form'!C253</f>
        <v/>
      </c>
      <c r="D167" s="685" t="str">
        <f t="shared" si="2"/>
        <v/>
      </c>
      <c r="E167" s="689"/>
      <c r="F167" s="687">
        <f>'Quote Application form'!D253</f>
        <v>0</v>
      </c>
      <c r="G167" s="690"/>
      <c r="H167" s="690"/>
      <c r="I167" s="690"/>
      <c r="J167" s="174">
        <f>'Quote Application form'!E253</f>
        <v>0</v>
      </c>
      <c r="K167" s="687">
        <f>'Quote Application form'!F253</f>
        <v>0</v>
      </c>
      <c r="L167" s="690"/>
      <c r="M167" s="175"/>
      <c r="N167" s="175"/>
    </row>
    <row r="168" spans="1:14" s="45" customFormat="1" x14ac:dyDescent="0.2">
      <c r="A168" s="175"/>
      <c r="B168" s="175"/>
      <c r="C168" s="528" t="str">
        <f>'Quote Application form'!C254</f>
        <v/>
      </c>
      <c r="D168" s="685" t="str">
        <f t="shared" si="2"/>
        <v/>
      </c>
      <c r="E168" s="689"/>
      <c r="F168" s="687">
        <f>'Quote Application form'!D254</f>
        <v>0</v>
      </c>
      <c r="G168" s="690"/>
      <c r="H168" s="690"/>
      <c r="I168" s="690"/>
      <c r="J168" s="174">
        <f>'Quote Application form'!E254</f>
        <v>0</v>
      </c>
      <c r="K168" s="687">
        <f>'Quote Application form'!F254</f>
        <v>0</v>
      </c>
      <c r="L168" s="690"/>
      <c r="M168" s="175"/>
      <c r="N168" s="175"/>
    </row>
    <row r="169" spans="1:14" s="45" customFormat="1" x14ac:dyDescent="0.2">
      <c r="A169" s="175"/>
      <c r="B169" s="175"/>
      <c r="C169" s="528" t="str">
        <f>'Quote Application form'!C255</f>
        <v/>
      </c>
      <c r="D169" s="685" t="str">
        <f t="shared" si="2"/>
        <v/>
      </c>
      <c r="E169" s="689"/>
      <c r="F169" s="687">
        <f>'Quote Application form'!D255</f>
        <v>0</v>
      </c>
      <c r="G169" s="690"/>
      <c r="H169" s="690"/>
      <c r="I169" s="690"/>
      <c r="J169" s="174">
        <f>'Quote Application form'!E255</f>
        <v>0</v>
      </c>
      <c r="K169" s="687">
        <f>'Quote Application form'!F255</f>
        <v>0</v>
      </c>
      <c r="L169" s="690"/>
      <c r="M169" s="175"/>
      <c r="N169" s="175"/>
    </row>
    <row r="170" spans="1:14" s="45" customFormat="1" x14ac:dyDescent="0.2">
      <c r="A170" s="175"/>
      <c r="B170" s="175"/>
      <c r="C170" s="528" t="str">
        <f>'Quote Application form'!C256</f>
        <v/>
      </c>
      <c r="D170" s="685" t="str">
        <f t="shared" si="2"/>
        <v/>
      </c>
      <c r="E170" s="689"/>
      <c r="F170" s="687">
        <f>'Quote Application form'!D256</f>
        <v>0</v>
      </c>
      <c r="G170" s="690"/>
      <c r="H170" s="690"/>
      <c r="I170" s="690"/>
      <c r="J170" s="174">
        <f>'Quote Application form'!E256</f>
        <v>0</v>
      </c>
      <c r="K170" s="687">
        <f>'Quote Application form'!F256</f>
        <v>0</v>
      </c>
      <c r="L170" s="690"/>
      <c r="M170" s="175"/>
      <c r="N170" s="175"/>
    </row>
    <row r="171" spans="1:14" s="45" customFormat="1" x14ac:dyDescent="0.2">
      <c r="A171" s="175"/>
      <c r="B171" s="175"/>
      <c r="C171" s="528" t="str">
        <f>'Quote Application form'!C257</f>
        <v/>
      </c>
      <c r="D171" s="685" t="str">
        <f t="shared" si="2"/>
        <v/>
      </c>
      <c r="E171" s="689"/>
      <c r="F171" s="687">
        <f>'Quote Application form'!D257</f>
        <v>0</v>
      </c>
      <c r="G171" s="690"/>
      <c r="H171" s="690"/>
      <c r="I171" s="690"/>
      <c r="J171" s="174">
        <f>'Quote Application form'!E257</f>
        <v>0</v>
      </c>
      <c r="K171" s="687">
        <f>'Quote Application form'!F257</f>
        <v>0</v>
      </c>
      <c r="L171" s="690"/>
      <c r="M171" s="175"/>
      <c r="N171" s="175"/>
    </row>
    <row r="172" spans="1:14" s="45" customFormat="1" x14ac:dyDescent="0.2">
      <c r="A172" s="175"/>
      <c r="B172" s="175"/>
      <c r="C172" s="528" t="str">
        <f>'Quote Application form'!C258</f>
        <v/>
      </c>
      <c r="D172" s="685" t="str">
        <f t="shared" si="2"/>
        <v/>
      </c>
      <c r="E172" s="689"/>
      <c r="F172" s="687">
        <f>'Quote Application form'!D258</f>
        <v>0</v>
      </c>
      <c r="G172" s="690"/>
      <c r="H172" s="690"/>
      <c r="I172" s="690"/>
      <c r="J172" s="174">
        <f>'Quote Application form'!E258</f>
        <v>0</v>
      </c>
      <c r="K172" s="687">
        <f>'Quote Application form'!F258</f>
        <v>0</v>
      </c>
      <c r="L172" s="690"/>
      <c r="M172" s="175"/>
      <c r="N172" s="175"/>
    </row>
    <row r="173" spans="1:14" s="45" customFormat="1" x14ac:dyDescent="0.2">
      <c r="A173" s="175"/>
      <c r="B173" s="175"/>
      <c r="C173" s="528" t="str">
        <f>'Quote Application form'!C259</f>
        <v/>
      </c>
      <c r="D173" s="685" t="str">
        <f t="shared" si="2"/>
        <v/>
      </c>
      <c r="E173" s="689"/>
      <c r="F173" s="687">
        <f>'Quote Application form'!D259</f>
        <v>0</v>
      </c>
      <c r="G173" s="690"/>
      <c r="H173" s="690"/>
      <c r="I173" s="690"/>
      <c r="J173" s="174">
        <f>'Quote Application form'!E259</f>
        <v>0</v>
      </c>
      <c r="K173" s="687">
        <f>'Quote Application form'!F259</f>
        <v>0</v>
      </c>
      <c r="L173" s="690"/>
      <c r="M173" s="175"/>
      <c r="N173" s="175"/>
    </row>
    <row r="174" spans="1:14" s="45" customFormat="1" x14ac:dyDescent="0.2">
      <c r="A174" s="175"/>
      <c r="B174" s="175"/>
      <c r="C174" s="528" t="str">
        <f>'Quote Application form'!C260</f>
        <v/>
      </c>
      <c r="D174" s="685" t="str">
        <f t="shared" si="2"/>
        <v/>
      </c>
      <c r="E174" s="689"/>
      <c r="F174" s="687">
        <f>'Quote Application form'!D260</f>
        <v>0</v>
      </c>
      <c r="G174" s="690"/>
      <c r="H174" s="690"/>
      <c r="I174" s="690"/>
      <c r="J174" s="174">
        <f>'Quote Application form'!E260</f>
        <v>0</v>
      </c>
      <c r="K174" s="687">
        <f>'Quote Application form'!F260</f>
        <v>0</v>
      </c>
      <c r="L174" s="690"/>
      <c r="M174" s="175"/>
      <c r="N174" s="175"/>
    </row>
    <row r="175" spans="1:14" s="45" customFormat="1" x14ac:dyDescent="0.2">
      <c r="A175" s="175"/>
      <c r="B175" s="175"/>
      <c r="C175" s="528" t="str">
        <f>'Quote Application form'!C261</f>
        <v/>
      </c>
      <c r="D175" s="685" t="str">
        <f t="shared" si="2"/>
        <v/>
      </c>
      <c r="E175" s="689"/>
      <c r="F175" s="687">
        <f>'Quote Application form'!D261</f>
        <v>0</v>
      </c>
      <c r="G175" s="690"/>
      <c r="H175" s="690"/>
      <c r="I175" s="690"/>
      <c r="J175" s="174">
        <f>'Quote Application form'!E261</f>
        <v>0</v>
      </c>
      <c r="K175" s="687">
        <f>'Quote Application form'!F261</f>
        <v>0</v>
      </c>
      <c r="L175" s="690"/>
      <c r="M175" s="175"/>
      <c r="N175" s="175"/>
    </row>
    <row r="176" spans="1:14" s="45" customFormat="1" x14ac:dyDescent="0.2">
      <c r="A176" s="175"/>
      <c r="B176" s="175"/>
      <c r="C176" s="528" t="str">
        <f>'Quote Application form'!C262</f>
        <v/>
      </c>
      <c r="D176" s="685" t="str">
        <f t="shared" si="2"/>
        <v/>
      </c>
      <c r="E176" s="689"/>
      <c r="F176" s="687">
        <f>'Quote Application form'!D262</f>
        <v>0</v>
      </c>
      <c r="G176" s="690"/>
      <c r="H176" s="690"/>
      <c r="I176" s="690"/>
      <c r="J176" s="174">
        <f>'Quote Application form'!E262</f>
        <v>0</v>
      </c>
      <c r="K176" s="687">
        <f>'Quote Application form'!F262</f>
        <v>0</v>
      </c>
      <c r="L176" s="690"/>
      <c r="M176" s="175"/>
      <c r="N176" s="175"/>
    </row>
    <row r="177" spans="1:14" s="45" customFormat="1" x14ac:dyDescent="0.2">
      <c r="A177" s="175"/>
      <c r="B177" s="175"/>
      <c r="C177" s="528" t="str">
        <f>'Quote Application form'!C263</f>
        <v/>
      </c>
      <c r="D177" s="685" t="str">
        <f t="shared" si="2"/>
        <v/>
      </c>
      <c r="E177" s="689"/>
      <c r="F177" s="687">
        <f>'Quote Application form'!D263</f>
        <v>0</v>
      </c>
      <c r="G177" s="690"/>
      <c r="H177" s="690"/>
      <c r="I177" s="690"/>
      <c r="J177" s="174">
        <f>'Quote Application form'!E263</f>
        <v>0</v>
      </c>
      <c r="K177" s="687">
        <f>'Quote Application form'!F263</f>
        <v>0</v>
      </c>
      <c r="L177" s="690"/>
      <c r="M177" s="175"/>
      <c r="N177" s="175"/>
    </row>
    <row r="178" spans="1:14" x14ac:dyDescent="0.2">
      <c r="A178" s="519"/>
      <c r="B178" s="519"/>
      <c r="C178" s="528" t="str">
        <f>'Quote Application form'!C264</f>
        <v/>
      </c>
      <c r="D178" s="685" t="str">
        <f t="shared" si="2"/>
        <v/>
      </c>
      <c r="E178" s="689"/>
      <c r="F178" s="687">
        <f>'Quote Application form'!D264</f>
        <v>0</v>
      </c>
      <c r="G178" s="690"/>
      <c r="H178" s="690"/>
      <c r="I178" s="690"/>
      <c r="J178" s="174">
        <f>'Quote Application form'!E264</f>
        <v>0</v>
      </c>
      <c r="K178" s="687">
        <f>'Quote Application form'!F264</f>
        <v>0</v>
      </c>
      <c r="L178" s="690"/>
      <c r="M178" s="519"/>
      <c r="N178" s="519"/>
    </row>
    <row r="179" spans="1:14" x14ac:dyDescent="0.2">
      <c r="A179" s="519"/>
      <c r="B179" s="519"/>
      <c r="C179" s="519"/>
      <c r="D179" s="519"/>
      <c r="E179" s="519"/>
      <c r="F179" s="519"/>
      <c r="G179" s="519"/>
      <c r="H179" s="519"/>
      <c r="I179" s="519"/>
      <c r="J179" s="519"/>
      <c r="K179" s="519"/>
      <c r="L179" s="519"/>
      <c r="M179" s="519"/>
      <c r="N179" s="519"/>
    </row>
  </sheetData>
  <sheetProtection algorithmName="SHA-512" hashValue="otknRBOa0aIlNYauVzhnt+HcJZdnm5RxyAQgqvVOTRzzNj24SQqwnLIzaxrvk0/JzWgI+oMFTFIkpFLDXOOjcA==" saltValue="ZQ+C/GUvxZxEWDAoJFdj2Q==" spinCount="100000" sheet="1" formatCells="0" formatColumns="0" formatRows="0"/>
  <mergeCells count="505">
    <mergeCell ref="D128:E128"/>
    <mergeCell ref="F128:I128"/>
    <mergeCell ref="K128:L128"/>
    <mergeCell ref="D177:E177"/>
    <mergeCell ref="F177:I177"/>
    <mergeCell ref="K177:L177"/>
    <mergeCell ref="D178:E178"/>
    <mergeCell ref="F178:I178"/>
    <mergeCell ref="K178:L178"/>
    <mergeCell ref="D175:E175"/>
    <mergeCell ref="F175:I175"/>
    <mergeCell ref="K175:L175"/>
    <mergeCell ref="D176:E176"/>
    <mergeCell ref="F176:I176"/>
    <mergeCell ref="K176:L176"/>
    <mergeCell ref="D173:E173"/>
    <mergeCell ref="F173:I173"/>
    <mergeCell ref="K173:L173"/>
    <mergeCell ref="D174:E174"/>
    <mergeCell ref="F174:I174"/>
    <mergeCell ref="K174:L174"/>
    <mergeCell ref="D171:E171"/>
    <mergeCell ref="F171:I171"/>
    <mergeCell ref="K171:L171"/>
    <mergeCell ref="D172:E172"/>
    <mergeCell ref="F172:I172"/>
    <mergeCell ref="K172:L172"/>
    <mergeCell ref="D169:E169"/>
    <mergeCell ref="F169:I169"/>
    <mergeCell ref="K169:L169"/>
    <mergeCell ref="D170:E170"/>
    <mergeCell ref="F170:I170"/>
    <mergeCell ref="K170:L170"/>
    <mergeCell ref="D167:E167"/>
    <mergeCell ref="F167:I167"/>
    <mergeCell ref="K167:L167"/>
    <mergeCell ref="D168:E168"/>
    <mergeCell ref="F168:I168"/>
    <mergeCell ref="K168:L168"/>
    <mergeCell ref="D165:E165"/>
    <mergeCell ref="F165:I165"/>
    <mergeCell ref="K165:L165"/>
    <mergeCell ref="D166:E166"/>
    <mergeCell ref="F166:I166"/>
    <mergeCell ref="K166:L166"/>
    <mergeCell ref="D163:E163"/>
    <mergeCell ref="F163:I163"/>
    <mergeCell ref="K163:L163"/>
    <mergeCell ref="D164:E164"/>
    <mergeCell ref="F164:I164"/>
    <mergeCell ref="K164:L164"/>
    <mergeCell ref="D161:E161"/>
    <mergeCell ref="F161:I161"/>
    <mergeCell ref="K161:L161"/>
    <mergeCell ref="D162:E162"/>
    <mergeCell ref="F162:I162"/>
    <mergeCell ref="K162:L162"/>
    <mergeCell ref="D159:E159"/>
    <mergeCell ref="F159:I159"/>
    <mergeCell ref="K159:L159"/>
    <mergeCell ref="D160:E160"/>
    <mergeCell ref="F160:I160"/>
    <mergeCell ref="K160:L160"/>
    <mergeCell ref="D157:E157"/>
    <mergeCell ref="F157:I157"/>
    <mergeCell ref="K157:L157"/>
    <mergeCell ref="D158:E158"/>
    <mergeCell ref="F158:I158"/>
    <mergeCell ref="K158:L158"/>
    <mergeCell ref="D155:E155"/>
    <mergeCell ref="F155:I155"/>
    <mergeCell ref="K155:L155"/>
    <mergeCell ref="D156:E156"/>
    <mergeCell ref="F156:I156"/>
    <mergeCell ref="K156:L156"/>
    <mergeCell ref="D153:E153"/>
    <mergeCell ref="F153:I153"/>
    <mergeCell ref="K153:L153"/>
    <mergeCell ref="D154:E154"/>
    <mergeCell ref="F154:I154"/>
    <mergeCell ref="K154:L154"/>
    <mergeCell ref="D151:E151"/>
    <mergeCell ref="F151:I151"/>
    <mergeCell ref="K151:L151"/>
    <mergeCell ref="D152:E152"/>
    <mergeCell ref="F152:I152"/>
    <mergeCell ref="K152:L152"/>
    <mergeCell ref="D149:E149"/>
    <mergeCell ref="F149:I149"/>
    <mergeCell ref="K149:L149"/>
    <mergeCell ref="D150:E150"/>
    <mergeCell ref="F150:I150"/>
    <mergeCell ref="K150:L150"/>
    <mergeCell ref="D147:E147"/>
    <mergeCell ref="F147:I147"/>
    <mergeCell ref="K147:L147"/>
    <mergeCell ref="D148:E148"/>
    <mergeCell ref="F148:I148"/>
    <mergeCell ref="K148:L148"/>
    <mergeCell ref="D145:E145"/>
    <mergeCell ref="F145:I145"/>
    <mergeCell ref="K145:L145"/>
    <mergeCell ref="D146:E146"/>
    <mergeCell ref="F146:I146"/>
    <mergeCell ref="K146:L146"/>
    <mergeCell ref="D143:E143"/>
    <mergeCell ref="F143:I143"/>
    <mergeCell ref="K143:L143"/>
    <mergeCell ref="D144:E144"/>
    <mergeCell ref="F144:I144"/>
    <mergeCell ref="K144:L144"/>
    <mergeCell ref="D141:E141"/>
    <mergeCell ref="F141:I141"/>
    <mergeCell ref="K141:L141"/>
    <mergeCell ref="D142:E142"/>
    <mergeCell ref="F142:I142"/>
    <mergeCell ref="K142:L142"/>
    <mergeCell ref="D139:E139"/>
    <mergeCell ref="F139:I139"/>
    <mergeCell ref="K139:L139"/>
    <mergeCell ref="D140:E140"/>
    <mergeCell ref="F140:I140"/>
    <mergeCell ref="K140:L140"/>
    <mergeCell ref="D137:E137"/>
    <mergeCell ref="F137:I137"/>
    <mergeCell ref="K137:L137"/>
    <mergeCell ref="D138:E138"/>
    <mergeCell ref="F138:I138"/>
    <mergeCell ref="K138:L138"/>
    <mergeCell ref="D135:E135"/>
    <mergeCell ref="F135:I135"/>
    <mergeCell ref="K135:L135"/>
    <mergeCell ref="D136:E136"/>
    <mergeCell ref="F136:I136"/>
    <mergeCell ref="K136:L136"/>
    <mergeCell ref="D133:E133"/>
    <mergeCell ref="F133:I133"/>
    <mergeCell ref="K133:L133"/>
    <mergeCell ref="D134:E134"/>
    <mergeCell ref="F134:I134"/>
    <mergeCell ref="K134:L134"/>
    <mergeCell ref="D131:E131"/>
    <mergeCell ref="F131:I131"/>
    <mergeCell ref="K131:L131"/>
    <mergeCell ref="D132:E132"/>
    <mergeCell ref="F132:I132"/>
    <mergeCell ref="K132:L132"/>
    <mergeCell ref="D129:E129"/>
    <mergeCell ref="F129:I129"/>
    <mergeCell ref="K129:L129"/>
    <mergeCell ref="D130:E130"/>
    <mergeCell ref="F130:I130"/>
    <mergeCell ref="K130:L130"/>
    <mergeCell ref="D127:E127"/>
    <mergeCell ref="F127:I127"/>
    <mergeCell ref="K127:L127"/>
    <mergeCell ref="D125:E125"/>
    <mergeCell ref="F125:I125"/>
    <mergeCell ref="K125:L125"/>
    <mergeCell ref="D126:E126"/>
    <mergeCell ref="F126:I126"/>
    <mergeCell ref="K126:L126"/>
    <mergeCell ref="D123:E123"/>
    <mergeCell ref="F123:I123"/>
    <mergeCell ref="K123:L123"/>
    <mergeCell ref="D124:E124"/>
    <mergeCell ref="F124:I124"/>
    <mergeCell ref="K124:L124"/>
    <mergeCell ref="D121:E121"/>
    <mergeCell ref="F121:I121"/>
    <mergeCell ref="K121:L121"/>
    <mergeCell ref="D122:E122"/>
    <mergeCell ref="F122:I122"/>
    <mergeCell ref="K122:L122"/>
    <mergeCell ref="D119:E119"/>
    <mergeCell ref="F119:I119"/>
    <mergeCell ref="K119:L119"/>
    <mergeCell ref="D120:E120"/>
    <mergeCell ref="F120:I120"/>
    <mergeCell ref="K120:L120"/>
    <mergeCell ref="D117:E117"/>
    <mergeCell ref="F117:I117"/>
    <mergeCell ref="K117:L117"/>
    <mergeCell ref="D118:E118"/>
    <mergeCell ref="F118:I118"/>
    <mergeCell ref="K118:L118"/>
    <mergeCell ref="D115:E115"/>
    <mergeCell ref="F115:I115"/>
    <mergeCell ref="K115:L115"/>
    <mergeCell ref="D116:E116"/>
    <mergeCell ref="F116:I116"/>
    <mergeCell ref="K116:L116"/>
    <mergeCell ref="D113:E113"/>
    <mergeCell ref="F113:I113"/>
    <mergeCell ref="K113:L113"/>
    <mergeCell ref="D114:E114"/>
    <mergeCell ref="F114:I114"/>
    <mergeCell ref="K114:L114"/>
    <mergeCell ref="D111:E111"/>
    <mergeCell ref="F111:I111"/>
    <mergeCell ref="K111:L111"/>
    <mergeCell ref="D112:E112"/>
    <mergeCell ref="F112:I112"/>
    <mergeCell ref="K112:L112"/>
    <mergeCell ref="D109:E109"/>
    <mergeCell ref="F109:I109"/>
    <mergeCell ref="K109:L109"/>
    <mergeCell ref="D110:E110"/>
    <mergeCell ref="F110:I110"/>
    <mergeCell ref="K110:L110"/>
    <mergeCell ref="D107:E107"/>
    <mergeCell ref="F107:I107"/>
    <mergeCell ref="K107:L107"/>
    <mergeCell ref="D108:E108"/>
    <mergeCell ref="F108:I108"/>
    <mergeCell ref="K108:L108"/>
    <mergeCell ref="D105:E105"/>
    <mergeCell ref="F105:I105"/>
    <mergeCell ref="K105:L105"/>
    <mergeCell ref="D106:E106"/>
    <mergeCell ref="F106:I106"/>
    <mergeCell ref="K106:L106"/>
    <mergeCell ref="D103:E103"/>
    <mergeCell ref="F103:I103"/>
    <mergeCell ref="K103:L103"/>
    <mergeCell ref="D104:E104"/>
    <mergeCell ref="F104:I104"/>
    <mergeCell ref="K104:L104"/>
    <mergeCell ref="D101:E101"/>
    <mergeCell ref="F101:I101"/>
    <mergeCell ref="K101:L101"/>
    <mergeCell ref="D102:E102"/>
    <mergeCell ref="F102:I102"/>
    <mergeCell ref="K102:L102"/>
    <mergeCell ref="D99:E99"/>
    <mergeCell ref="F99:I99"/>
    <mergeCell ref="K99:L99"/>
    <mergeCell ref="D100:E100"/>
    <mergeCell ref="F100:I100"/>
    <mergeCell ref="K100:L100"/>
    <mergeCell ref="D97:E97"/>
    <mergeCell ref="F97:I97"/>
    <mergeCell ref="K97:L97"/>
    <mergeCell ref="D98:E98"/>
    <mergeCell ref="F98:I98"/>
    <mergeCell ref="K98:L98"/>
    <mergeCell ref="D95:E95"/>
    <mergeCell ref="F95:I95"/>
    <mergeCell ref="K95:L95"/>
    <mergeCell ref="D96:E96"/>
    <mergeCell ref="F96:I96"/>
    <mergeCell ref="K96:L96"/>
    <mergeCell ref="D93:E93"/>
    <mergeCell ref="F93:I93"/>
    <mergeCell ref="K93:L93"/>
    <mergeCell ref="D94:E94"/>
    <mergeCell ref="F94:I94"/>
    <mergeCell ref="K94:L94"/>
    <mergeCell ref="D91:E91"/>
    <mergeCell ref="F91:I91"/>
    <mergeCell ref="K91:L91"/>
    <mergeCell ref="D92:E92"/>
    <mergeCell ref="F92:I92"/>
    <mergeCell ref="K92:L92"/>
    <mergeCell ref="D89:E89"/>
    <mergeCell ref="F89:I89"/>
    <mergeCell ref="K89:L89"/>
    <mergeCell ref="D90:E90"/>
    <mergeCell ref="F90:I90"/>
    <mergeCell ref="K90:L90"/>
    <mergeCell ref="D87:E87"/>
    <mergeCell ref="F87:I87"/>
    <mergeCell ref="K87:L87"/>
    <mergeCell ref="D88:E88"/>
    <mergeCell ref="F88:I88"/>
    <mergeCell ref="K88:L88"/>
    <mergeCell ref="D85:E85"/>
    <mergeCell ref="F85:I85"/>
    <mergeCell ref="K85:L85"/>
    <mergeCell ref="D86:E86"/>
    <mergeCell ref="F86:I86"/>
    <mergeCell ref="K86:L86"/>
    <mergeCell ref="D83:E83"/>
    <mergeCell ref="F83:I83"/>
    <mergeCell ref="K83:L83"/>
    <mergeCell ref="D84:E84"/>
    <mergeCell ref="F84:I84"/>
    <mergeCell ref="K84:L84"/>
    <mergeCell ref="D81:E81"/>
    <mergeCell ref="F81:I81"/>
    <mergeCell ref="K81:L81"/>
    <mergeCell ref="D82:E82"/>
    <mergeCell ref="F82:I82"/>
    <mergeCell ref="K82:L82"/>
    <mergeCell ref="D79:E79"/>
    <mergeCell ref="F79:I79"/>
    <mergeCell ref="K79:L79"/>
    <mergeCell ref="D80:E80"/>
    <mergeCell ref="F80:I80"/>
    <mergeCell ref="K80:L80"/>
    <mergeCell ref="D77:E77"/>
    <mergeCell ref="F77:I77"/>
    <mergeCell ref="K77:L77"/>
    <mergeCell ref="D78:E78"/>
    <mergeCell ref="F78:I78"/>
    <mergeCell ref="K78:L78"/>
    <mergeCell ref="D75:E75"/>
    <mergeCell ref="F75:I75"/>
    <mergeCell ref="K75:L75"/>
    <mergeCell ref="D76:E76"/>
    <mergeCell ref="F76:I76"/>
    <mergeCell ref="K76:L76"/>
    <mergeCell ref="D73:E73"/>
    <mergeCell ref="F73:I73"/>
    <mergeCell ref="K73:L73"/>
    <mergeCell ref="D74:E74"/>
    <mergeCell ref="F74:I74"/>
    <mergeCell ref="K74:L74"/>
    <mergeCell ref="D71:E71"/>
    <mergeCell ref="F71:I71"/>
    <mergeCell ref="K71:L71"/>
    <mergeCell ref="D72:E72"/>
    <mergeCell ref="F72:I72"/>
    <mergeCell ref="K72:L72"/>
    <mergeCell ref="D69:E69"/>
    <mergeCell ref="F69:I69"/>
    <mergeCell ref="K69:L69"/>
    <mergeCell ref="D70:E70"/>
    <mergeCell ref="F70:I70"/>
    <mergeCell ref="K70:L70"/>
    <mergeCell ref="D67:E67"/>
    <mergeCell ref="F67:I67"/>
    <mergeCell ref="K67:L67"/>
    <mergeCell ref="D68:E68"/>
    <mergeCell ref="F68:I68"/>
    <mergeCell ref="K68:L68"/>
    <mergeCell ref="D65:E65"/>
    <mergeCell ref="F65:I65"/>
    <mergeCell ref="K65:L65"/>
    <mergeCell ref="D66:E66"/>
    <mergeCell ref="F66:I66"/>
    <mergeCell ref="K66:L66"/>
    <mergeCell ref="D63:E63"/>
    <mergeCell ref="F63:I63"/>
    <mergeCell ref="K63:L63"/>
    <mergeCell ref="D64:E64"/>
    <mergeCell ref="F64:I64"/>
    <mergeCell ref="K64:L64"/>
    <mergeCell ref="D61:E61"/>
    <mergeCell ref="F61:I61"/>
    <mergeCell ref="K61:L61"/>
    <mergeCell ref="D62:E62"/>
    <mergeCell ref="F62:I62"/>
    <mergeCell ref="K62:L62"/>
    <mergeCell ref="D59:E59"/>
    <mergeCell ref="F59:I59"/>
    <mergeCell ref="K59:L59"/>
    <mergeCell ref="D60:E60"/>
    <mergeCell ref="F60:I60"/>
    <mergeCell ref="K60:L60"/>
    <mergeCell ref="D57:E57"/>
    <mergeCell ref="F57:I57"/>
    <mergeCell ref="K57:L57"/>
    <mergeCell ref="D58:E58"/>
    <mergeCell ref="F58:I58"/>
    <mergeCell ref="K58:L58"/>
    <mergeCell ref="D55:E55"/>
    <mergeCell ref="F55:I55"/>
    <mergeCell ref="K55:L55"/>
    <mergeCell ref="D56:E56"/>
    <mergeCell ref="F56:I56"/>
    <mergeCell ref="K56:L56"/>
    <mergeCell ref="D53:E53"/>
    <mergeCell ref="F53:I53"/>
    <mergeCell ref="K53:L53"/>
    <mergeCell ref="D54:E54"/>
    <mergeCell ref="F54:I54"/>
    <mergeCell ref="K54:L54"/>
    <mergeCell ref="D51:E51"/>
    <mergeCell ref="F51:I51"/>
    <mergeCell ref="K51:L51"/>
    <mergeCell ref="D52:E52"/>
    <mergeCell ref="F52:I52"/>
    <mergeCell ref="K52:L52"/>
    <mergeCell ref="D49:E49"/>
    <mergeCell ref="F49:I49"/>
    <mergeCell ref="K49:L49"/>
    <mergeCell ref="D50:E50"/>
    <mergeCell ref="F50:I50"/>
    <mergeCell ref="K50:L50"/>
    <mergeCell ref="D47:E47"/>
    <mergeCell ref="F47:I47"/>
    <mergeCell ref="K47:L47"/>
    <mergeCell ref="D48:E48"/>
    <mergeCell ref="F48:I48"/>
    <mergeCell ref="K48:L48"/>
    <mergeCell ref="D45:E45"/>
    <mergeCell ref="F45:I45"/>
    <mergeCell ref="K45:L45"/>
    <mergeCell ref="D46:E46"/>
    <mergeCell ref="F46:I46"/>
    <mergeCell ref="K46:L46"/>
    <mergeCell ref="D43:E43"/>
    <mergeCell ref="F43:I43"/>
    <mergeCell ref="K43:L43"/>
    <mergeCell ref="D44:E44"/>
    <mergeCell ref="F44:I44"/>
    <mergeCell ref="K44:L44"/>
    <mergeCell ref="D41:E41"/>
    <mergeCell ref="F41:I41"/>
    <mergeCell ref="K41:L41"/>
    <mergeCell ref="D42:E42"/>
    <mergeCell ref="F42:I42"/>
    <mergeCell ref="K42:L42"/>
    <mergeCell ref="D39:E39"/>
    <mergeCell ref="F39:I39"/>
    <mergeCell ref="K39:L39"/>
    <mergeCell ref="D40:E40"/>
    <mergeCell ref="F40:I40"/>
    <mergeCell ref="K40:L40"/>
    <mergeCell ref="D37:E37"/>
    <mergeCell ref="F37:I37"/>
    <mergeCell ref="K37:L37"/>
    <mergeCell ref="D38:E38"/>
    <mergeCell ref="F38:I38"/>
    <mergeCell ref="K38:L38"/>
    <mergeCell ref="D35:E35"/>
    <mergeCell ref="F35:I35"/>
    <mergeCell ref="K35:L35"/>
    <mergeCell ref="D36:E36"/>
    <mergeCell ref="F36:I36"/>
    <mergeCell ref="K36:L36"/>
    <mergeCell ref="D33:E33"/>
    <mergeCell ref="F33:I33"/>
    <mergeCell ref="K33:L33"/>
    <mergeCell ref="D34:E34"/>
    <mergeCell ref="F34:I34"/>
    <mergeCell ref="K34:L34"/>
    <mergeCell ref="D31:E31"/>
    <mergeCell ref="F31:I31"/>
    <mergeCell ref="K31:L31"/>
    <mergeCell ref="D32:E32"/>
    <mergeCell ref="F32:I32"/>
    <mergeCell ref="K32:L32"/>
    <mergeCell ref="D29:E29"/>
    <mergeCell ref="F29:I29"/>
    <mergeCell ref="K29:L29"/>
    <mergeCell ref="D30:E30"/>
    <mergeCell ref="F30:I30"/>
    <mergeCell ref="K30:L30"/>
    <mergeCell ref="B23:D23"/>
    <mergeCell ref="E23:G23"/>
    <mergeCell ref="H23:J23"/>
    <mergeCell ref="K23:M23"/>
    <mergeCell ref="A26:N26"/>
    <mergeCell ref="D28:E28"/>
    <mergeCell ref="F28:I28"/>
    <mergeCell ref="K28:L28"/>
    <mergeCell ref="B21:D21"/>
    <mergeCell ref="E21:G21"/>
    <mergeCell ref="H21:J21"/>
    <mergeCell ref="K21:M21"/>
    <mergeCell ref="B22:D22"/>
    <mergeCell ref="E22:G22"/>
    <mergeCell ref="H22:J22"/>
    <mergeCell ref="K22:M22"/>
    <mergeCell ref="B18:M18"/>
    <mergeCell ref="B19:D19"/>
    <mergeCell ref="E19:G19"/>
    <mergeCell ref="H19:J19"/>
    <mergeCell ref="K19:M19"/>
    <mergeCell ref="B20:D20"/>
    <mergeCell ref="E20:G20"/>
    <mergeCell ref="H20:J20"/>
    <mergeCell ref="K20:M20"/>
    <mergeCell ref="B14:D14"/>
    <mergeCell ref="E14:M14"/>
    <mergeCell ref="B15:D15"/>
    <mergeCell ref="E15:M15"/>
    <mergeCell ref="B17:K17"/>
    <mergeCell ref="L17:M17"/>
    <mergeCell ref="B11:D11"/>
    <mergeCell ref="E11:M11"/>
    <mergeCell ref="B12:D12"/>
    <mergeCell ref="E12:M12"/>
    <mergeCell ref="B13:D13"/>
    <mergeCell ref="E13:M13"/>
    <mergeCell ref="A1:B1"/>
    <mergeCell ref="C1:N1"/>
    <mergeCell ref="A3:N3"/>
    <mergeCell ref="B5:D5"/>
    <mergeCell ref="F5:H5"/>
    <mergeCell ref="K5:L5"/>
    <mergeCell ref="B9:D9"/>
    <mergeCell ref="E9:M9"/>
    <mergeCell ref="B10:D10"/>
    <mergeCell ref="E10:F10"/>
    <mergeCell ref="H10:I10"/>
    <mergeCell ref="K10:M10"/>
    <mergeCell ref="B6:D6"/>
    <mergeCell ref="F6:M6"/>
    <mergeCell ref="B7:D7"/>
    <mergeCell ref="E7:M7"/>
    <mergeCell ref="B8:D8"/>
    <mergeCell ref="E8:M8"/>
  </mergeCells>
  <conditionalFormatting sqref="C28:L28">
    <cfRule type="cellIs" dxfId="192" priority="11" operator="notEqual">
      <formula>""""""</formula>
    </cfRule>
  </conditionalFormatting>
  <conditionalFormatting sqref="C29:L124">
    <cfRule type="expression" dxfId="191" priority="7">
      <formula>$C29=""</formula>
    </cfRule>
    <cfRule type="expression" dxfId="190" priority="10">
      <formula>$C29&lt;&gt;""</formula>
    </cfRule>
  </conditionalFormatting>
  <conditionalFormatting sqref="F29:L124">
    <cfRule type="cellIs" dxfId="189" priority="8" operator="equal">
      <formula>0</formula>
    </cfRule>
  </conditionalFormatting>
  <conditionalFormatting sqref="F30:L124">
    <cfRule type="cellIs" dxfId="188" priority="9" operator="equal">
      <formula>0</formula>
    </cfRule>
  </conditionalFormatting>
  <conditionalFormatting sqref="C125:L178">
    <cfRule type="expression" dxfId="187" priority="1">
      <formula>$C125=""</formula>
    </cfRule>
    <cfRule type="expression" dxfId="186" priority="4">
      <formula>$C125&lt;&gt;""</formula>
    </cfRule>
  </conditionalFormatting>
  <conditionalFormatting sqref="F125:L178">
    <cfRule type="cellIs" dxfId="185" priority="2" operator="equal">
      <formula>0</formula>
    </cfRule>
  </conditionalFormatting>
  <conditionalFormatting sqref="F125:L178">
    <cfRule type="cellIs" dxfId="184" priority="3" operator="equal">
      <formula>0</formula>
    </cfRule>
  </conditionalFormatting>
  <dataValidations count="1">
    <dataValidation type="list" allowBlank="1" showInputMessage="1" showErrorMessage="1" sqref="E5:E6" xr:uid="{CEE8585E-E35E-45A3-B393-A376C885DF74}">
      <formula1>"Yes,No"</formula1>
    </dataValidation>
  </dataValidations>
  <pageMargins left="0.70866141732283472" right="0.70866141732283472" top="0.74803149606299213" bottom="0.74803149606299213" header="0.31496062992125984" footer="0.31496062992125984"/>
  <pageSetup paperSize="9" scale="52" orientation="portrait" r:id="rId1"/>
  <headerFooter>
    <oddFooter>&amp;R&amp;8CERTI-F-1235.24_01/2025</oddFooter>
  </headerFooter>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3CBD4-2E8A-460B-B299-82AC0B78BD2E}">
  <sheetPr codeName="Feuil8"/>
  <dimension ref="A1:AP163"/>
  <sheetViews>
    <sheetView zoomScale="85" zoomScaleNormal="85" zoomScalePageLayoutView="85" workbookViewId="0">
      <selection activeCell="A14" sqref="A14"/>
    </sheetView>
  </sheetViews>
  <sheetFormatPr baseColWidth="10" defaultRowHeight="12.75" x14ac:dyDescent="0.2"/>
  <cols>
    <col min="1" max="1" width="39.7109375" bestFit="1" customWidth="1"/>
    <col min="2" max="2" width="71" bestFit="1" customWidth="1"/>
    <col min="3" max="3" width="74.28515625" bestFit="1" customWidth="1"/>
    <col min="4" max="4" width="60.42578125" bestFit="1" customWidth="1"/>
    <col min="5" max="5" width="71.5703125" bestFit="1" customWidth="1"/>
    <col min="6" max="6" width="15.42578125" bestFit="1" customWidth="1"/>
    <col min="7" max="7" width="29.28515625" bestFit="1" customWidth="1"/>
    <col min="8" max="8" width="109.7109375" bestFit="1" customWidth="1"/>
    <col min="10" max="10" width="110.7109375" bestFit="1" customWidth="1"/>
    <col min="12" max="12" width="45.42578125" bestFit="1" customWidth="1"/>
    <col min="13" max="13" width="28" bestFit="1" customWidth="1"/>
    <col min="15" max="15" width="19" bestFit="1" customWidth="1"/>
    <col min="16" max="16" width="47.5703125" bestFit="1" customWidth="1"/>
    <col min="17" max="17" width="48" bestFit="1" customWidth="1"/>
    <col min="18" max="22" width="5.28515625" bestFit="1" customWidth="1"/>
    <col min="23" max="23" width="97.5703125" bestFit="1" customWidth="1"/>
    <col min="24" max="24" width="95" bestFit="1" customWidth="1"/>
    <col min="25" max="25" width="43.42578125" bestFit="1" customWidth="1"/>
    <col min="26" max="26" width="44.7109375" bestFit="1" customWidth="1"/>
    <col min="27" max="27" width="18.5703125" bestFit="1" customWidth="1"/>
    <col min="28" max="28" width="90.7109375" bestFit="1" customWidth="1"/>
    <col min="29" max="29" width="17.7109375" bestFit="1" customWidth="1"/>
    <col min="30" max="30" width="68.28515625" bestFit="1" customWidth="1"/>
    <col min="31" max="31" width="68" bestFit="1" customWidth="1"/>
    <col min="32" max="40" width="5.28515625" bestFit="1" customWidth="1"/>
  </cols>
  <sheetData>
    <row r="1" spans="1:42" s="45" customFormat="1" x14ac:dyDescent="0.2">
      <c r="A1" s="45" t="s">
        <v>26</v>
      </c>
      <c r="B1" s="45" t="b">
        <f>'Quote Application form'!$AT$2</f>
        <v>0</v>
      </c>
    </row>
    <row r="2" spans="1:42" x14ac:dyDescent="0.2">
      <c r="A2" t="s">
        <v>70</v>
      </c>
      <c r="B2" t="b">
        <f>'Quote Application form'!$AT$3</f>
        <v>0</v>
      </c>
    </row>
    <row r="3" spans="1:42" x14ac:dyDescent="0.2">
      <c r="A3" t="s">
        <v>17</v>
      </c>
      <c r="B3" t="b">
        <f>'Quote Application form'!AT4</f>
        <v>0</v>
      </c>
    </row>
    <row r="4" spans="1:42" ht="15" x14ac:dyDescent="0.25">
      <c r="A4" s="99" t="s">
        <v>19</v>
      </c>
      <c r="B4" t="b">
        <f>'Quote Application form'!AT5</f>
        <v>0</v>
      </c>
    </row>
    <row r="5" spans="1:42" ht="15" x14ac:dyDescent="0.25">
      <c r="A5" s="99" t="s">
        <v>20</v>
      </c>
      <c r="B5" t="b">
        <f>'Quote Application form'!AT6</f>
        <v>0</v>
      </c>
    </row>
    <row r="6" spans="1:42" ht="15" x14ac:dyDescent="0.25">
      <c r="A6" s="99" t="s">
        <v>21</v>
      </c>
      <c r="B6" t="b">
        <f>'Quote Application form'!AT7</f>
        <v>0</v>
      </c>
    </row>
    <row r="8" spans="1:42" ht="15" x14ac:dyDescent="0.25">
      <c r="A8" s="99" t="s">
        <v>72</v>
      </c>
      <c r="B8">
        <f>'Quote Application form'!F25</f>
        <v>0</v>
      </c>
    </row>
    <row r="13" spans="1:42" x14ac:dyDescent="0.2">
      <c r="A13" t="str">
        <f>IF('Tableau QSEEn'!C6=0,"",'Tableau QSEEn'!C6)</f>
        <v>Geographical site concerned by the certification</v>
      </c>
      <c r="B13" t="str">
        <f>IF('Tableau QSEEn'!D6=0,"",'Tableau QSEEn'!D6)</f>
        <v>Address
(Addresses for sites outside the head office may be provided at a later date)</v>
      </c>
      <c r="C13" t="str">
        <f>IF('Tableau QSEEn'!E6=0,"",'Tableau QSEEn'!E6)</f>
        <v>Postcode
(Addresses for sites outside the head office may be provided at a later date)</v>
      </c>
      <c r="D13" t="str">
        <f>IF('Tableau QSEEn'!F6=0,"",'Tableau QSEEn'!F6)</f>
        <v>City/Country
(To be provided for the establishment of the estimate)</v>
      </c>
      <c r="E13" t="str">
        <f>IF('Tableau QSEEn'!G6=0,"",'Tableau QSEEn'!G6)</f>
        <v>Legal/contractual link or agreement (e.g. head office, central function, subsidiary, franchise...)</v>
      </c>
      <c r="F13" t="str">
        <f>IF('Tableau QSEEn'!H6=0,"",'Tableau QSEEn'!H6)</f>
        <v>Main activity</v>
      </c>
      <c r="G13" t="str">
        <f>IF('Tableau QSEEn'!I6=0,"",'Tableau QSEEn'!I6)</f>
        <v>Standard(s) concerned per site</v>
      </c>
      <c r="H13" t="str">
        <f>IF('Tableau QSEEn'!J6=0,"",'Tableau QSEEn'!J6)</f>
        <v>Type of audit
(Please indicate the type of audit by standard if different - Initial, renewal, surveillance, extension, assessment visit ...)</v>
      </c>
      <c r="I13" t="str">
        <f>IF('Tableau QSEEn'!K6=0,"",'Tableau QSEEn'!K6)</f>
        <v/>
      </c>
      <c r="J13" t="str">
        <f>IF('Tableau QSEEn'!L6=0,"",'Tableau QSEEn'!L6)</f>
        <v>Number of full-time equivalent employees involved in the activities to be certified including apprentices, trainees and temporary staff
(specify the details of the number of employees involved per standard if applicable)</v>
      </c>
      <c r="K13" t="str">
        <f>IF('Tableau QSEEn'!M6=0,"",'Tableau QSEEn'!M6)</f>
        <v/>
      </c>
      <c r="L13" t="str">
        <f>IF('Tableau QSEEn'!N6=0,"",'Tableau QSEEn'!N6)</f>
        <v>Do you carry out activities at night or at weekends?</v>
      </c>
      <c r="M13" t="str">
        <f>IF('Tableau QSEEn'!O6=0,"",'Tableau QSEEn'!O6)</f>
        <v/>
      </c>
      <c r="N13" t="str">
        <f>IF('Tableau QSEEn'!P6=0,"",'Tableau QSEEn'!P6)</f>
        <v>If the production/service is organised in shifts as part of a continuous activity, specify the number of people in : 2x8, 3x8, 4x8, 5x8</v>
      </c>
      <c r="O13" t="str">
        <f>IF('Tableau QSEEn'!Q6=0,"",'Tableau QSEEn'!Q6)</f>
        <v/>
      </c>
      <c r="P13" t="str">
        <f>IF('Tableau QSEEn'!R6=0,"",'Tableau QSEEn'!R6)</f>
        <v/>
      </c>
      <c r="Q13" t="str">
        <f>IF('Tableau QSEEn'!S6=0,"",'Tableau QSEEn'!S6)</f>
        <v/>
      </c>
      <c r="R13" t="str">
        <f>IF('Tableau QSEEn'!T7=0,"",'Tableau QSEEn'!T7)</f>
        <v>Other - specify</v>
      </c>
      <c r="S13" t="str">
        <f>IF('Tableau QSEEn'!U7=0,"",'Tableau QSEEn'!U7)</f>
        <v/>
      </c>
      <c r="T13" t="str">
        <f>IF('Tableau QSEEn'!V7=0,"",'Tableau QSEEn'!V7)</f>
        <v/>
      </c>
      <c r="U13" t="str">
        <f>IF('Tableau QSEEn'!W7=0,"",'Tableau QSEEn'!W7)</f>
        <v/>
      </c>
      <c r="V13" t="str">
        <f>IF('Tableau QSEEn'!X7=0,"",'Tableau QSEEn'!X7)</f>
        <v/>
      </c>
      <c r="W13" t="str">
        <f>IF('Tableau QSEEn'!Y6=0,"",'Tableau QSEEn'!Y6)</f>
        <v>Subcontractor workforce subject to your management system that has an impact on the performance of your OHSMS - Please specify the function(s)/position(s) and number of people in : 2x8, 3x8, 4x8, 5x8</v>
      </c>
      <c r="X13" t="str">
        <f>IF('Tableau QSEEn'!Z6=0,"",'Tableau QSEEn'!Z6)</f>
        <v>Number of subcontracted staff subject to your management system that has an impact on the performance of your energy management system - Please specify the function(s)/position(s)</v>
      </c>
      <c r="Y13" t="str">
        <f>IF('Tableau QSEEn'!AA6=0,"",'Tableau QSEEn'!AA6)</f>
        <v>Dedicated staff (*) for the Energy system (FTE)</v>
      </c>
      <c r="Z13" t="str">
        <f>IF('Tableau QSEEn'!AB6=0,"",'Tableau QSEEn'!AB6)</f>
        <v>Energy sources used
(electricity, gas, oil,...)</v>
      </c>
      <c r="AA13" t="str">
        <f>IF('Tableau QSEEn'!AC6=0,"",'Tableau QSEEn'!AC6)</f>
        <v>Significant energy uses</v>
      </c>
      <c r="AB13" t="str">
        <f>IF('Tableau QSEEn'!AD6=0,"",'Tableau QSEEn'!AD6)</f>
        <v>Annual consumption in GWh (Energy that arrives at the consumption point and is consumed)</v>
      </c>
      <c r="AC13" t="str">
        <f>IF('Tableau QSEEn'!AE6=0,"",'Tableau QSEEn'!AE6)</f>
        <v>Technical management of buildings/Centralized technical management
(yes/no)</v>
      </c>
      <c r="AD13" t="str">
        <f>IF('Tableau QSEEn'!AF6=0,"",'Tableau QSEEn'!AF6)</f>
        <v>Are your energy installations delegated to a service provider? (Yes/No)</v>
      </c>
      <c r="AE13" t="str">
        <f>IF('Tableau QSEEn'!AG6=0,"",'Tableau QSEEn'!AG6)</f>
        <v>SIRET number for France and company registration for outside France</v>
      </c>
      <c r="AF13" t="str">
        <f>IF('Tableau QSEEn'!AH6=0,"",'Tableau QSEEn'!AH6)</f>
        <v/>
      </c>
      <c r="AG13" t="str">
        <f>IF('Tableau QSEEn'!AI6=0,"",'Tableau QSEEn'!AI6)</f>
        <v/>
      </c>
      <c r="AH13" t="str">
        <f>IF('Tableau QSEEn'!AJ6=0,"",'Tableau QSEEn'!AJ6)</f>
        <v/>
      </c>
      <c r="AI13" t="str">
        <f>IF('Tableau QSEEn'!AK6=0,"",'Tableau QSEEn'!AK6)</f>
        <v/>
      </c>
      <c r="AJ13" t="str">
        <f>IF('Tableau QSEEn'!AL6=0,"",'Tableau QSEEn'!AL6)</f>
        <v/>
      </c>
      <c r="AK13" t="str">
        <f>IF('Tableau QSEEn'!AM6=0,"",'Tableau QSEEn'!AM6)</f>
        <v/>
      </c>
      <c r="AL13" t="str">
        <f>IF('Tableau QSEEn'!AN6=0,"",'Tableau QSEEn'!AN6)</f>
        <v/>
      </c>
      <c r="AM13" t="str">
        <f>IF('Tableau QSEEn'!AO6=0,"",'Tableau QSEEn'!AO6)</f>
        <v/>
      </c>
      <c r="AN13" t="str">
        <f>IF('Tableau QSEEn'!AP6=0,"",'Tableau QSEEn'!AP6)</f>
        <v/>
      </c>
    </row>
    <row r="14" spans="1:42" x14ac:dyDescent="0.2">
      <c r="A14" t="str">
        <f>IFERROR(IF(HLOOKUP(A$13,'Quote Application form'!$C$113:$AR$264,ROW()-11,FALSE)=0,"",HLOOKUP(A$13,'Quote Application form'!$C$113:$AR$264,ROW()-11,FALSE)),"")</f>
        <v/>
      </c>
      <c r="B14" t="str">
        <f>IFERROR(IF(HLOOKUP(B$13,'Quote Application form'!$C$113:$AR$264,ROW()-11,FALSE)=0,"",HLOOKUP(B$13,'Quote Application form'!$C$113:$AR$264,ROW()-11,FALSE)),"")</f>
        <v/>
      </c>
      <c r="C14" t="str">
        <f>IFERROR(IF(HLOOKUP(C$13,'Quote Application form'!$C$113:$AR$264,ROW()-11,FALSE)=0,"",HLOOKUP(C$13,'Quote Application form'!$C$113:$AR$264,ROW()-11,FALSE)),"")</f>
        <v/>
      </c>
      <c r="D14" t="str">
        <f>IFERROR(IF(HLOOKUP(D$13,'Quote Application form'!$C$113:$AR$264,ROW()-11,FALSE)=0,"",HLOOKUP(D$13,'Quote Application form'!$C$113:$AR$264,ROW()-11,FALSE)),"")</f>
        <v/>
      </c>
      <c r="E14" t="str">
        <f>IFERROR(IF(HLOOKUP(E$13,'Quote Application form'!$C$113:$AR$264,ROW()-11,FALSE)=0,"",HLOOKUP(E$13,'Quote Application form'!$C$113:$AR$264,ROW()-11,FALSE)),"")</f>
        <v/>
      </c>
      <c r="F14" t="str">
        <f>IFERROR(IF(HLOOKUP(F$13,'Quote Application form'!$C$113:$AR$264,ROW()-11,FALSE)=0,"",HLOOKUP(F$13,'Quote Application form'!$C$113:$AR$264,ROW()-11,FALSE)),"")</f>
        <v/>
      </c>
      <c r="G14" t="str">
        <f>IFERROR(IF(HLOOKUP(G$13,'Quote Application form'!$C$113:$AR$264,ROW()-11,FALSE)=0,"",HLOOKUP(G$13,'Quote Application form'!$C$113:$AR$264,ROW()-11,FALSE)),"")</f>
        <v/>
      </c>
      <c r="H14" t="str">
        <f>IFERROR(IF(HLOOKUP(H$13,'Quote Application form'!$C$113:$AR$264,ROW()-11,FALSE)=0,"",HLOOKUP(H$13,'Quote Application form'!$C$113:$AR$264,ROW()-11,FALSE)),"")</f>
        <v/>
      </c>
      <c r="I14" t="str">
        <f>IFERROR(IF(HLOOKUP(I$13,'Quote Application form'!$C$113:$AR$264,ROW()-11,FALSE)=0,"",HLOOKUP(I$13,'Quote Application form'!$C$113:$AR$264,ROW()-11,FALSE)),"")</f>
        <v/>
      </c>
      <c r="J14" t="str">
        <f>IFERROR(IF(HLOOKUP(J$13,'Quote Application form'!$C$113:$AR$264,ROW()-11,FALSE)=0,"",HLOOKUP(J$13,'Quote Application form'!$C$113:$AR$264,ROW()-11,FALSE)),"")</f>
        <v/>
      </c>
      <c r="K14" t="str">
        <f>IFERROR(IF(HLOOKUP(K$13,'Quote Application form'!$C$113:$AR$264,ROW()-11,FALSE)=0,"",HLOOKUP(K$13,'Quote Application form'!$C$113:$AR$264,ROW()-11,FALSE)),"")</f>
        <v/>
      </c>
      <c r="L14" t="str">
        <f>IFERROR(IF(HLOOKUP(L$13,'Quote Application form'!$C$113:$AR$264,ROW()-11,FALSE)=0,"",HLOOKUP(L$13,'Quote Application form'!$C$113:$AR$264,ROW()-11,FALSE)),"")</f>
        <v/>
      </c>
      <c r="M14" t="str">
        <f>IFERROR(IF(HLOOKUP(M$13,'Quote Application form'!$C$113:$AR$264,ROW()-11,FALSE)=0,"",HLOOKUP(M$13,'Quote Application form'!$C$113:$AR$264,ROW()-11,FALSE)),"")</f>
        <v/>
      </c>
      <c r="N14" t="str">
        <f>IFERROR(IF(HLOOKUP(N$13,'Quote Application form'!$C$113:$AR$264,ROW()-11,FALSE)=0,"",HLOOKUP(N$13,'Quote Application form'!$C$113:$AR$264,ROW()-11,FALSE)),"")</f>
        <v/>
      </c>
      <c r="O14" t="str">
        <f>IFERROR(IF(HLOOKUP(O$13,'Quote Application form'!$C$113:$AR$264,ROW()-11,FALSE)=0,"",HLOOKUP(O$13,'Quote Application form'!$C$113:$AR$264,ROW()-11,FALSE)),"")</f>
        <v/>
      </c>
      <c r="P14" t="str">
        <f>IFERROR(IF(HLOOKUP(P$13,'Quote Application form'!$C$113:$AR$264,ROW()-11,FALSE)=0,"",HLOOKUP(P$13,'Quote Application form'!$C$113:$AR$264,ROW()-11,FALSE)),"")</f>
        <v/>
      </c>
      <c r="Q14" t="str">
        <f>IFERROR(IF(HLOOKUP(Q$13,'Quote Application form'!$C$113:$AR$264,ROW()-11,FALSE)=0,"",HLOOKUP(Q$13,'Quote Application form'!$C$113:$AR$264,ROW()-11,FALSE)),"")</f>
        <v/>
      </c>
      <c r="R14" t="str">
        <f>IFERROR(IF(HLOOKUP(R$13,'Quote Application form'!$C$113:$AR$264,ROW()-11,FALSE)=0,"",HLOOKUP(R$13,'Quote Application form'!$C$113:$AR$264,ROW()-11,FALSE)),"")</f>
        <v/>
      </c>
      <c r="S14" t="str">
        <f>IFERROR(IF(HLOOKUP(S$13,'Quote Application form'!$C$113:$AR$264,ROW()-11,FALSE)=0,"",HLOOKUP(S$13,'Quote Application form'!$C$113:$AR$264,ROW()-11,FALSE)),"")</f>
        <v/>
      </c>
      <c r="T14" t="str">
        <f>IFERROR(IF(HLOOKUP(T$13,'Quote Application form'!$C$113:$AR$264,ROW()-11,FALSE)=0,"",HLOOKUP(T$13,'Quote Application form'!$C$113:$AR$264,ROW()-11,FALSE)),"")</f>
        <v/>
      </c>
      <c r="U14" t="str">
        <f>IFERROR(IF(HLOOKUP(U$13,'Quote Application form'!$C$113:$AR$264,ROW()-11,FALSE)=0,"",HLOOKUP(U$13,'Quote Application form'!$C$113:$AR$264,ROW()-11,FALSE)),"")</f>
        <v/>
      </c>
      <c r="V14" t="str">
        <f>IFERROR(IF(HLOOKUP(V$13,'Quote Application form'!$C$113:$AR$264,ROW()-11,FALSE)=0,"",HLOOKUP(V$13,'Quote Application form'!$C$113:$AR$264,ROW()-11,FALSE)),"")</f>
        <v/>
      </c>
      <c r="W14" t="str">
        <f>IFERROR(IF(HLOOKUP(W$13,'Quote Application form'!$C$113:$AR$264,ROW()-11,FALSE)=0,"",HLOOKUP(W$13,'Quote Application form'!$C$113:$AR$264,ROW()-11,FALSE)),"")</f>
        <v/>
      </c>
      <c r="X14" t="str">
        <f>IFERROR(IF(HLOOKUP(X$13,'Quote Application form'!$C$113:$AR$264,ROW()-11,FALSE)=0,"",HLOOKUP(X$13,'Quote Application form'!$C$113:$AR$264,ROW()-11,FALSE)),"")</f>
        <v/>
      </c>
      <c r="Y14" t="str">
        <f>IFERROR(IF(HLOOKUP(Y$13,'Quote Application form'!$C$113:$AR$264,ROW()-11,FALSE)=0,"",HLOOKUP(Y$13,'Quote Application form'!$C$113:$AR$264,ROW()-11,FALSE)),"")</f>
        <v/>
      </c>
      <c r="Z14" t="str">
        <f>IFERROR(IF(HLOOKUP(Z$13,'Quote Application form'!$C$113:$AR$264,ROW()-11,FALSE)=0,"",HLOOKUP(Z$13,'Quote Application form'!$C$113:$AR$264,ROW()-11,FALSE)),"")</f>
        <v/>
      </c>
      <c r="AA14" t="str">
        <f>IFERROR(IF(HLOOKUP(AA$13,'Quote Application form'!$C$113:$AR$264,ROW()-11,FALSE)=0,"",HLOOKUP(AA$13,'Quote Application form'!$C$113:$AR$264,ROW()-11,FALSE)),"")</f>
        <v/>
      </c>
      <c r="AB14" t="str">
        <f>IFERROR(IF(HLOOKUP(AB$13,'Quote Application form'!$C$113:$AR$264,ROW()-11,FALSE)=0,"",HLOOKUP(AB$13,'Quote Application form'!$C$113:$AR$264,ROW()-11,FALSE)),"")</f>
        <v/>
      </c>
      <c r="AC14" t="str">
        <f>IFERROR(IF(HLOOKUP(AC$13,'Quote Application form'!$C$113:$AR$264,ROW()-11,FALSE)=0,"",HLOOKUP(AC$13,'Quote Application form'!$C$113:$AR$264,ROW()-11,FALSE)),"")</f>
        <v/>
      </c>
      <c r="AD14" t="str">
        <f>IFERROR(IF(HLOOKUP(AD$13,'Quote Application form'!$C$113:$AR$264,ROW()-11,FALSE)=0,"",HLOOKUP(AD$13,'Quote Application form'!$C$113:$AR$264,ROW()-11,FALSE)),"")</f>
        <v/>
      </c>
      <c r="AE14" t="str">
        <f>IFERROR(IF(HLOOKUP(AE$13,'Quote Application form'!$C$113:$AR$264,ROW()-11,FALSE)=0,"",HLOOKUP(AE$13,'Quote Application form'!$C$113:$AR$264,ROW()-11,FALSE)),"")</f>
        <v/>
      </c>
      <c r="AF14" t="str">
        <f>IF('Quote Application form'!AJ115=0,"",HLOOKUP(AF$13,'Quote Application form'!$C$113:$AR$264,ROW()-11,FALSE))</f>
        <v/>
      </c>
      <c r="AG14" t="str">
        <f>IF('Quote Application form'!AK115=0,"",HLOOKUP(AG$13,'Quote Application form'!$C$113:$AR$264,ROW()-11,FALSE))</f>
        <v/>
      </c>
      <c r="AH14" t="str">
        <f>IF('Quote Application form'!AL115=0,"",HLOOKUP(AH$13,'Quote Application form'!$C$113:$AR$264,ROW()-11,FALSE))</f>
        <v/>
      </c>
      <c r="AI14" t="str">
        <f>IF('Quote Application form'!AM115=0,"",HLOOKUP(AI$13,'Quote Application form'!$C$113:$AR$264,ROW()-11,FALSE))</f>
        <v/>
      </c>
      <c r="AJ14" t="str">
        <f>IF('Quote Application form'!AN115=0,"",HLOOKUP(AJ$13,'Quote Application form'!$C$113:$AR$264,ROW()-11,FALSE))</f>
        <v/>
      </c>
      <c r="AK14" t="str">
        <f>IF('Quote Application form'!AO115=0,"",HLOOKUP(AK$13,'Quote Application form'!$C$113:$AR$264,ROW()-11,FALSE))</f>
        <v/>
      </c>
      <c r="AL14" t="str">
        <f>IF('Quote Application form'!AP115=0,"",HLOOKUP(AL$13,'Quote Application form'!$C$113:$AR$264,ROW()-11,FALSE))</f>
        <v/>
      </c>
      <c r="AM14" t="str">
        <f>IF('Quote Application form'!AQ115=0,"",HLOOKUP(AM$13,'Quote Application form'!$C$113:$AR$264,ROW()-11,FALSE))</f>
        <v/>
      </c>
      <c r="AN14" t="str">
        <f>IF('Quote Application form'!AR115=0,"",HLOOKUP(AN$13,'Quote Application form'!$C$113:$AR$264,ROW()-11,FALSE))</f>
        <v/>
      </c>
      <c r="AO14" t="str">
        <f>IF('Quote Application form'!AS115=0,"",HLOOKUP(AO$13,'Quote Application form'!$C$113:$AR$264,ROW()-11,FALSE))</f>
        <v/>
      </c>
      <c r="AP14" t="str">
        <f>IF('Quote Application form'!AT115=0,"",HLOOKUP(AP$13,'Quote Application form'!$C$113:$AR$264,ROW()-11,FALSE))</f>
        <v/>
      </c>
    </row>
    <row r="15" spans="1:42" x14ac:dyDescent="0.2">
      <c r="A15" t="str">
        <f>IFERROR(IF(HLOOKUP(A$13,'Quote Application form'!$C$113:$AR$264,ROW()-11,FALSE)=0,"",HLOOKUP(A$13,'Quote Application form'!$C$113:$AR$264,ROW()-11,FALSE)),"")</f>
        <v/>
      </c>
      <c r="B15" t="str">
        <f>IFERROR(IF(HLOOKUP(B$13,'Quote Application form'!$C$113:$AR$264,ROW()-11,FALSE)=0,"",HLOOKUP(B$13,'Quote Application form'!$C$113:$AR$264,ROW()-11,FALSE)),"")</f>
        <v/>
      </c>
      <c r="C15" t="str">
        <f>IFERROR(IF(HLOOKUP(C$13,'Quote Application form'!$C$113:$AR$264,ROW()-11,FALSE)=0,"",HLOOKUP(C$13,'Quote Application form'!$C$113:$AR$264,ROW()-11,FALSE)),"")</f>
        <v/>
      </c>
      <c r="D15" t="str">
        <f>IFERROR(IF(HLOOKUP(D$13,'Quote Application form'!$C$113:$AR$264,ROW()-11,FALSE)=0,"",HLOOKUP(D$13,'Quote Application form'!$C$113:$AR$264,ROW()-11,FALSE)),"")</f>
        <v/>
      </c>
      <c r="E15" t="str">
        <f>IFERROR(IF(HLOOKUP(E$13,'Quote Application form'!$C$113:$AR$264,ROW()-11,FALSE)=0,"",HLOOKUP(E$13,'Quote Application form'!$C$113:$AR$264,ROW()-11,FALSE)),"")</f>
        <v/>
      </c>
      <c r="F15" t="str">
        <f>IFERROR(IF(HLOOKUP(F$13,'Quote Application form'!$C$113:$AR$264,ROW()-11,FALSE)=0,"",HLOOKUP(F$13,'Quote Application form'!$C$113:$AR$264,ROW()-11,FALSE)),"")</f>
        <v/>
      </c>
      <c r="G15" t="str">
        <f>IFERROR(IF(HLOOKUP(G$13,'Quote Application form'!$C$113:$AR$264,ROW()-11,FALSE)=0,"",HLOOKUP(G$13,'Quote Application form'!$C$113:$AR$264,ROW()-11,FALSE)),"")</f>
        <v/>
      </c>
      <c r="H15" t="str">
        <f>IFERROR(IF(HLOOKUP(H$13,'Quote Application form'!$C$113:$AR$264,ROW()-11,FALSE)=0,"",HLOOKUP(H$13,'Quote Application form'!$C$113:$AR$264,ROW()-11,FALSE)),"")</f>
        <v/>
      </c>
      <c r="I15" t="str">
        <f>IFERROR(IF(HLOOKUP(I$13,'Quote Application form'!$C$113:$AR$264,ROW()-11,FALSE)=0,"",HLOOKUP(I$13,'Quote Application form'!$C$113:$AR$264,ROW()-11,FALSE)),"")</f>
        <v/>
      </c>
      <c r="J15" t="str">
        <f>IFERROR(IF(HLOOKUP(J$13,'Quote Application form'!$C$113:$AR$264,ROW()-11,FALSE)=0,"",HLOOKUP(J$13,'Quote Application form'!$C$113:$AR$264,ROW()-11,FALSE)),"")</f>
        <v/>
      </c>
      <c r="K15" t="str">
        <f>IFERROR(IF(HLOOKUP(K$13,'Quote Application form'!$C$113:$AR$264,ROW()-11,FALSE)=0,"",HLOOKUP(K$13,'Quote Application form'!$C$113:$AR$264,ROW()-11,FALSE)),"")</f>
        <v/>
      </c>
      <c r="L15" t="str">
        <f>IFERROR(IF(HLOOKUP(L$13,'Quote Application form'!$C$113:$AR$264,ROW()-11,FALSE)=0,"",HLOOKUP(L$13,'Quote Application form'!$C$113:$AR$264,ROW()-11,FALSE)),"")</f>
        <v/>
      </c>
      <c r="M15" t="str">
        <f>IFERROR(IF(HLOOKUP(M$13,'Quote Application form'!$C$113:$AR$264,ROW()-11,FALSE)=0,"",HLOOKUP(M$13,'Quote Application form'!$C$113:$AR$264,ROW()-11,FALSE)),"")</f>
        <v/>
      </c>
      <c r="N15" t="str">
        <f>IFERROR(IF(HLOOKUP(N$13,'Quote Application form'!$C$113:$AR$264,ROW()-11,FALSE)=0,"",HLOOKUP(N$13,'Quote Application form'!$C$113:$AR$264,ROW()-11,FALSE)),"")</f>
        <v/>
      </c>
      <c r="O15" t="str">
        <f>IFERROR(IF(HLOOKUP(O$13,'Quote Application form'!$C$113:$AR$264,ROW()-11,FALSE)=0,"",HLOOKUP(O$13,'Quote Application form'!$C$113:$AR$264,ROW()-11,FALSE)),"")</f>
        <v/>
      </c>
      <c r="P15" t="str">
        <f>IFERROR(IF(HLOOKUP(P$13,'Quote Application form'!$C$113:$AR$264,ROW()-11,FALSE)=0,"",HLOOKUP(P$13,'Quote Application form'!$C$113:$AR$264,ROW()-11,FALSE)),"")</f>
        <v/>
      </c>
      <c r="Q15" t="str">
        <f>IFERROR(IF(HLOOKUP(Q$13,'Quote Application form'!$C$113:$AR$264,ROW()-11,FALSE)=0,"",HLOOKUP(Q$13,'Quote Application form'!$C$113:$AR$264,ROW()-11,FALSE)),"")</f>
        <v/>
      </c>
      <c r="R15" t="str">
        <f>IFERROR(IF(HLOOKUP(R$13,'Quote Application form'!$C$113:$AR$264,ROW()-11,FALSE)=0,"",HLOOKUP(R$13,'Quote Application form'!$C$113:$AR$264,ROW()-11,FALSE)),"")</f>
        <v/>
      </c>
      <c r="S15" t="str">
        <f>IFERROR(IF(HLOOKUP(S$13,'Quote Application form'!$C$113:$AR$264,ROW()-11,FALSE)=0,"",HLOOKUP(S$13,'Quote Application form'!$C$113:$AR$264,ROW()-11,FALSE)),"")</f>
        <v/>
      </c>
      <c r="T15" t="str">
        <f>IFERROR(IF(HLOOKUP(T$13,'Quote Application form'!$C$113:$AR$264,ROW()-11,FALSE)=0,"",HLOOKUP(T$13,'Quote Application form'!$C$113:$AR$264,ROW()-11,FALSE)),"")</f>
        <v/>
      </c>
      <c r="U15" t="str">
        <f>IFERROR(IF(HLOOKUP(U$13,'Quote Application form'!$C$113:$AR$264,ROW()-11,FALSE)=0,"",HLOOKUP(U$13,'Quote Application form'!$C$113:$AR$264,ROW()-11,FALSE)),"")</f>
        <v/>
      </c>
      <c r="V15" t="str">
        <f>IFERROR(IF(HLOOKUP(V$13,'Quote Application form'!$C$113:$AR$264,ROW()-11,FALSE)=0,"",HLOOKUP(V$13,'Quote Application form'!$C$113:$AR$264,ROW()-11,FALSE)),"")</f>
        <v/>
      </c>
      <c r="W15" t="str">
        <f>IFERROR(IF(HLOOKUP(W$13,'Quote Application form'!$C$113:$AR$264,ROW()-11,FALSE)=0,"",HLOOKUP(W$13,'Quote Application form'!$C$113:$AR$264,ROW()-11,FALSE)),"")</f>
        <v/>
      </c>
      <c r="X15" t="str">
        <f>IFERROR(IF(HLOOKUP(X$13,'Quote Application form'!$C$113:$AR$264,ROW()-11,FALSE)=0,"",HLOOKUP(X$13,'Quote Application form'!$C$113:$AR$264,ROW()-11,FALSE)),"")</f>
        <v/>
      </c>
      <c r="Y15" t="str">
        <f>IFERROR(IF(HLOOKUP(Y$13,'Quote Application form'!$C$113:$AR$264,ROW()-11,FALSE)=0,"",HLOOKUP(Y$13,'Quote Application form'!$C$113:$AR$264,ROW()-11,FALSE)),"")</f>
        <v/>
      </c>
      <c r="Z15" t="str">
        <f>IFERROR(IF(HLOOKUP(Z$13,'Quote Application form'!$C$113:$AR$264,ROW()-11,FALSE)=0,"",HLOOKUP(Z$13,'Quote Application form'!$C$113:$AR$264,ROW()-11,FALSE)),"")</f>
        <v/>
      </c>
      <c r="AA15" t="str">
        <f>IFERROR(IF(HLOOKUP(AA$13,'Quote Application form'!$C$113:$AR$264,ROW()-11,FALSE)=0,"",HLOOKUP(AA$13,'Quote Application form'!$C$113:$AR$264,ROW()-11,FALSE)),"")</f>
        <v/>
      </c>
      <c r="AB15" t="str">
        <f>IFERROR(IF(HLOOKUP(AB$13,'Quote Application form'!$C$113:$AR$264,ROW()-11,FALSE)=0,"",HLOOKUP(AB$13,'Quote Application form'!$C$113:$AR$264,ROW()-11,FALSE)),"")</f>
        <v/>
      </c>
      <c r="AC15" t="str">
        <f>IFERROR(IF(HLOOKUP(AC$13,'Quote Application form'!$C$113:$AR$264,ROW()-11,FALSE)=0,"",HLOOKUP(AC$13,'Quote Application form'!$C$113:$AR$264,ROW()-11,FALSE)),"")</f>
        <v/>
      </c>
      <c r="AD15" t="str">
        <f>IFERROR(IF(HLOOKUP(AD$13,'Quote Application form'!$C$113:$AR$264,ROW()-11,FALSE)=0,"",HLOOKUP(AD$13,'Quote Application form'!$C$113:$AR$264,ROW()-11,FALSE)),"")</f>
        <v/>
      </c>
      <c r="AE15" t="str">
        <f>IFERROR(IF(HLOOKUP(AE$13,'Quote Application form'!$C$113:$AR$264,ROW()-11,FALSE)=0,"",HLOOKUP(AE$13,'Quote Application form'!$C$113:$AR$264,ROW()-11,FALSE)),"")</f>
        <v/>
      </c>
      <c r="AF15" t="str">
        <f>IF('Quote Application form'!AJ116=0,"",HLOOKUP(AF$13,'Quote Application form'!$C$113:$AR$264,ROW()-11,FALSE))</f>
        <v/>
      </c>
      <c r="AG15" t="str">
        <f>IF('Quote Application form'!AK116=0,"",HLOOKUP(AG$13,'Quote Application form'!$C$113:$AR$264,ROW()-11,FALSE))</f>
        <v/>
      </c>
      <c r="AH15" t="str">
        <f>IF('Quote Application form'!AL116=0,"",HLOOKUP(AH$13,'Quote Application form'!$C$113:$AR$264,ROW()-11,FALSE))</f>
        <v/>
      </c>
      <c r="AI15" t="str">
        <f>IF('Quote Application form'!AM116=0,"",HLOOKUP(AI$13,'Quote Application form'!$C$113:$AR$264,ROW()-11,FALSE))</f>
        <v/>
      </c>
      <c r="AJ15" t="str">
        <f>IF('Quote Application form'!AN116=0,"",HLOOKUP(AJ$13,'Quote Application form'!$C$113:$AR$264,ROW()-11,FALSE))</f>
        <v/>
      </c>
      <c r="AK15" t="str">
        <f>IF('Quote Application form'!AO116=0,"",HLOOKUP(AK$13,'Quote Application form'!$C$113:$AR$264,ROW()-11,FALSE))</f>
        <v/>
      </c>
      <c r="AL15" t="str">
        <f>IF('Quote Application form'!AP116=0,"",HLOOKUP(AL$13,'Quote Application form'!$C$113:$AR$264,ROW()-11,FALSE))</f>
        <v/>
      </c>
      <c r="AM15" t="str">
        <f>IF('Quote Application form'!AQ116=0,"",HLOOKUP(AM$13,'Quote Application form'!$C$113:$AR$264,ROW()-11,FALSE))</f>
        <v/>
      </c>
      <c r="AN15" t="str">
        <f>IF('Quote Application form'!AR116=0,"",HLOOKUP(AN$13,'Quote Application form'!$C$113:$AR$264,ROW()-11,FALSE))</f>
        <v/>
      </c>
      <c r="AO15" t="str">
        <f>IF('Quote Application form'!AS116=0,"",HLOOKUP(AO$13,'Quote Application form'!$C$113:$AR$264,ROW()-11,FALSE))</f>
        <v/>
      </c>
      <c r="AP15" t="str">
        <f>IF('Quote Application form'!AT116=0,"",HLOOKUP(AP$13,'Quote Application form'!$C$113:$AR$264,ROW()-11,FALSE))</f>
        <v/>
      </c>
    </row>
    <row r="16" spans="1:42" x14ac:dyDescent="0.2">
      <c r="A16" t="str">
        <f>IFERROR(IF(HLOOKUP(A$13,'Quote Application form'!$C$113:$AR$264,ROW()-11,FALSE)=0,"",HLOOKUP(A$13,'Quote Application form'!$C$113:$AR$264,ROW()-11,FALSE)),"")</f>
        <v/>
      </c>
      <c r="B16" t="str">
        <f>IFERROR(IF(HLOOKUP(B$13,'Quote Application form'!$C$113:$AR$264,ROW()-11,FALSE)=0,"",HLOOKUP(B$13,'Quote Application form'!$C$113:$AR$264,ROW()-11,FALSE)),"")</f>
        <v/>
      </c>
      <c r="C16" t="str">
        <f>IFERROR(IF(HLOOKUP(C$13,'Quote Application form'!$C$113:$AR$264,ROW()-11,FALSE)=0,"",HLOOKUP(C$13,'Quote Application form'!$C$113:$AR$264,ROW()-11,FALSE)),"")</f>
        <v/>
      </c>
      <c r="D16" t="str">
        <f>IFERROR(IF(HLOOKUP(D$13,'Quote Application form'!$C$113:$AR$264,ROW()-11,FALSE)=0,"",HLOOKUP(D$13,'Quote Application form'!$C$113:$AR$264,ROW()-11,FALSE)),"")</f>
        <v/>
      </c>
      <c r="E16" t="str">
        <f>IFERROR(IF(HLOOKUP(E$13,'Quote Application form'!$C$113:$AR$264,ROW()-11,FALSE)=0,"",HLOOKUP(E$13,'Quote Application form'!$C$113:$AR$264,ROW()-11,FALSE)),"")</f>
        <v/>
      </c>
      <c r="F16" t="str">
        <f>IFERROR(IF(HLOOKUP(F$13,'Quote Application form'!$C$113:$AR$264,ROW()-11,FALSE)=0,"",HLOOKUP(F$13,'Quote Application form'!$C$113:$AR$264,ROW()-11,FALSE)),"")</f>
        <v/>
      </c>
      <c r="G16" t="str">
        <f>IFERROR(IF(HLOOKUP(G$13,'Quote Application form'!$C$113:$AR$264,ROW()-11,FALSE)=0,"",HLOOKUP(G$13,'Quote Application form'!$C$113:$AR$264,ROW()-11,FALSE)),"")</f>
        <v/>
      </c>
      <c r="H16" t="str">
        <f>IFERROR(IF(HLOOKUP(H$13,'Quote Application form'!$C$113:$AR$264,ROW()-11,FALSE)=0,"",HLOOKUP(H$13,'Quote Application form'!$C$113:$AR$264,ROW()-11,FALSE)),"")</f>
        <v/>
      </c>
      <c r="I16" t="str">
        <f>IFERROR(IF(HLOOKUP(I$13,'Quote Application form'!$C$113:$AR$264,ROW()-11,FALSE)=0,"",HLOOKUP(I$13,'Quote Application form'!$C$113:$AR$264,ROW()-11,FALSE)),"")</f>
        <v/>
      </c>
      <c r="J16" t="str">
        <f>IFERROR(IF(HLOOKUP(J$13,'Quote Application form'!$C$113:$AR$264,ROW()-11,FALSE)=0,"",HLOOKUP(J$13,'Quote Application form'!$C$113:$AR$264,ROW()-11,FALSE)),"")</f>
        <v/>
      </c>
      <c r="K16" t="str">
        <f>IFERROR(IF(HLOOKUP(K$13,'Quote Application form'!$C$113:$AR$264,ROW()-11,FALSE)=0,"",HLOOKUP(K$13,'Quote Application form'!$C$113:$AR$264,ROW()-11,FALSE)),"")</f>
        <v/>
      </c>
      <c r="L16" t="str">
        <f>IFERROR(IF(HLOOKUP(L$13,'Quote Application form'!$C$113:$AR$264,ROW()-11,FALSE)=0,"",HLOOKUP(L$13,'Quote Application form'!$C$113:$AR$264,ROW()-11,FALSE)),"")</f>
        <v/>
      </c>
      <c r="M16" t="str">
        <f>IFERROR(IF(HLOOKUP(M$13,'Quote Application form'!$C$113:$AR$264,ROW()-11,FALSE)=0,"",HLOOKUP(M$13,'Quote Application form'!$C$113:$AR$264,ROW()-11,FALSE)),"")</f>
        <v/>
      </c>
      <c r="N16" t="str">
        <f>IFERROR(IF(HLOOKUP(N$13,'Quote Application form'!$C$113:$AR$264,ROW()-11,FALSE)=0,"",HLOOKUP(N$13,'Quote Application form'!$C$113:$AR$264,ROW()-11,FALSE)),"")</f>
        <v/>
      </c>
      <c r="O16" t="str">
        <f>IFERROR(IF(HLOOKUP(O$13,'Quote Application form'!$C$113:$AR$264,ROW()-11,FALSE)=0,"",HLOOKUP(O$13,'Quote Application form'!$C$113:$AR$264,ROW()-11,FALSE)),"")</f>
        <v/>
      </c>
      <c r="P16" t="str">
        <f>IFERROR(IF(HLOOKUP(P$13,'Quote Application form'!$C$113:$AR$264,ROW()-11,FALSE)=0,"",HLOOKUP(P$13,'Quote Application form'!$C$113:$AR$264,ROW()-11,FALSE)),"")</f>
        <v/>
      </c>
      <c r="Q16" t="str">
        <f>IFERROR(IF(HLOOKUP(Q$13,'Quote Application form'!$C$113:$AR$264,ROW()-11,FALSE)=0,"",HLOOKUP(Q$13,'Quote Application form'!$C$113:$AR$264,ROW()-11,FALSE)),"")</f>
        <v/>
      </c>
      <c r="R16" t="str">
        <f>IFERROR(IF(HLOOKUP(R$13,'Quote Application form'!$C$113:$AR$264,ROW()-11,FALSE)=0,"",HLOOKUP(R$13,'Quote Application form'!$C$113:$AR$264,ROW()-11,FALSE)),"")</f>
        <v/>
      </c>
      <c r="S16" t="str">
        <f>IFERROR(IF(HLOOKUP(S$13,'Quote Application form'!$C$113:$AR$264,ROW()-11,FALSE)=0,"",HLOOKUP(S$13,'Quote Application form'!$C$113:$AR$264,ROW()-11,FALSE)),"")</f>
        <v/>
      </c>
      <c r="T16" t="str">
        <f>IFERROR(IF(HLOOKUP(T$13,'Quote Application form'!$C$113:$AR$264,ROW()-11,FALSE)=0,"",HLOOKUP(T$13,'Quote Application form'!$C$113:$AR$264,ROW()-11,FALSE)),"")</f>
        <v/>
      </c>
      <c r="U16" t="str">
        <f>IFERROR(IF(HLOOKUP(U$13,'Quote Application form'!$C$113:$AR$264,ROW()-11,FALSE)=0,"",HLOOKUP(U$13,'Quote Application form'!$C$113:$AR$264,ROW()-11,FALSE)),"")</f>
        <v/>
      </c>
      <c r="V16" t="str">
        <f>IFERROR(IF(HLOOKUP(V$13,'Quote Application form'!$C$113:$AR$264,ROW()-11,FALSE)=0,"",HLOOKUP(V$13,'Quote Application form'!$C$113:$AR$264,ROW()-11,FALSE)),"")</f>
        <v/>
      </c>
      <c r="W16" t="str">
        <f>IFERROR(IF(HLOOKUP(W$13,'Quote Application form'!$C$113:$AR$264,ROW()-11,FALSE)=0,"",HLOOKUP(W$13,'Quote Application form'!$C$113:$AR$264,ROW()-11,FALSE)),"")</f>
        <v/>
      </c>
      <c r="X16" t="str">
        <f>IFERROR(IF(HLOOKUP(X$13,'Quote Application form'!$C$113:$AR$264,ROW()-11,FALSE)=0,"",HLOOKUP(X$13,'Quote Application form'!$C$113:$AR$264,ROW()-11,FALSE)),"")</f>
        <v/>
      </c>
      <c r="Y16" t="str">
        <f>IFERROR(IF(HLOOKUP(Y$13,'Quote Application form'!$C$113:$AR$264,ROW()-11,FALSE)=0,"",HLOOKUP(Y$13,'Quote Application form'!$C$113:$AR$264,ROW()-11,FALSE)),"")</f>
        <v/>
      </c>
      <c r="Z16" t="str">
        <f>IFERROR(IF(HLOOKUP(Z$13,'Quote Application form'!$C$113:$AR$264,ROW()-11,FALSE)=0,"",HLOOKUP(Z$13,'Quote Application form'!$C$113:$AR$264,ROW()-11,FALSE)),"")</f>
        <v/>
      </c>
      <c r="AA16" t="str">
        <f>IFERROR(IF(HLOOKUP(AA$13,'Quote Application form'!$C$113:$AR$264,ROW()-11,FALSE)=0,"",HLOOKUP(AA$13,'Quote Application form'!$C$113:$AR$264,ROW()-11,FALSE)),"")</f>
        <v/>
      </c>
      <c r="AB16" t="str">
        <f>IFERROR(IF(HLOOKUP(AB$13,'Quote Application form'!$C$113:$AR$264,ROW()-11,FALSE)=0,"",HLOOKUP(AB$13,'Quote Application form'!$C$113:$AR$264,ROW()-11,FALSE)),"")</f>
        <v/>
      </c>
      <c r="AC16" t="str">
        <f>IFERROR(IF(HLOOKUP(AC$13,'Quote Application form'!$C$113:$AR$264,ROW()-11,FALSE)=0,"",HLOOKUP(AC$13,'Quote Application form'!$C$113:$AR$264,ROW()-11,FALSE)),"")</f>
        <v/>
      </c>
      <c r="AD16" t="str">
        <f>IFERROR(IF(HLOOKUP(AD$13,'Quote Application form'!$C$113:$AR$264,ROW()-11,FALSE)=0,"",HLOOKUP(AD$13,'Quote Application form'!$C$113:$AR$264,ROW()-11,FALSE)),"")</f>
        <v/>
      </c>
      <c r="AE16" t="str">
        <f>IFERROR(IF(HLOOKUP(AE$13,'Quote Application form'!$C$113:$AR$264,ROW()-11,FALSE)=0,"",HLOOKUP(AE$13,'Quote Application form'!$C$113:$AR$264,ROW()-11,FALSE)),"")</f>
        <v/>
      </c>
      <c r="AF16" t="str">
        <f>IF('Quote Application form'!AJ117=0,"",HLOOKUP(AF$13,'Quote Application form'!$C$113:$AR$264,ROW()-11,FALSE))</f>
        <v/>
      </c>
      <c r="AG16" t="str">
        <f>IF('Quote Application form'!AK117=0,"",HLOOKUP(AG$13,'Quote Application form'!$C$113:$AR$264,ROW()-11,FALSE))</f>
        <v/>
      </c>
      <c r="AH16" t="str">
        <f>IF('Quote Application form'!AL117=0,"",HLOOKUP(AH$13,'Quote Application form'!$C$113:$AR$264,ROW()-11,FALSE))</f>
        <v/>
      </c>
      <c r="AI16" t="str">
        <f>IF('Quote Application form'!AM117=0,"",HLOOKUP(AI$13,'Quote Application form'!$C$113:$AR$264,ROW()-11,FALSE))</f>
        <v/>
      </c>
      <c r="AJ16" t="str">
        <f>IF('Quote Application form'!AN117=0,"",HLOOKUP(AJ$13,'Quote Application form'!$C$113:$AR$264,ROW()-11,FALSE))</f>
        <v/>
      </c>
      <c r="AK16" t="str">
        <f>IF('Quote Application form'!AO117=0,"",HLOOKUP(AK$13,'Quote Application form'!$C$113:$AR$264,ROW()-11,FALSE))</f>
        <v/>
      </c>
      <c r="AL16" t="str">
        <f>IF('Quote Application form'!AP117=0,"",HLOOKUP(AL$13,'Quote Application form'!$C$113:$AR$264,ROW()-11,FALSE))</f>
        <v/>
      </c>
      <c r="AM16" t="str">
        <f>IF('Quote Application form'!AQ117=0,"",HLOOKUP(AM$13,'Quote Application form'!$C$113:$AR$264,ROW()-11,FALSE))</f>
        <v/>
      </c>
      <c r="AN16" t="str">
        <f>IF('Quote Application form'!AR117=0,"",HLOOKUP(AN$13,'Quote Application form'!$C$113:$AR$264,ROW()-11,FALSE))</f>
        <v/>
      </c>
      <c r="AO16" t="str">
        <f>IF('Quote Application form'!AS117=0,"",HLOOKUP(AO$13,'Quote Application form'!$C$113:$AR$264,ROW()-11,FALSE))</f>
        <v/>
      </c>
      <c r="AP16" t="str">
        <f>IF('Quote Application form'!AT117=0,"",HLOOKUP(AP$13,'Quote Application form'!$C$113:$AR$264,ROW()-11,FALSE))</f>
        <v/>
      </c>
    </row>
    <row r="17" spans="1:42" x14ac:dyDescent="0.2">
      <c r="A17" t="str">
        <f>IFERROR(IF(HLOOKUP(A$13,'Quote Application form'!$C$113:$AR$264,ROW()-11,FALSE)=0,"",HLOOKUP(A$13,'Quote Application form'!$C$113:$AR$264,ROW()-11,FALSE)),"")</f>
        <v/>
      </c>
      <c r="B17" t="str">
        <f>IFERROR(IF(HLOOKUP(B$13,'Quote Application form'!$C$113:$AR$264,ROW()-11,FALSE)=0,"",HLOOKUP(B$13,'Quote Application form'!$C$113:$AR$264,ROW()-11,FALSE)),"")</f>
        <v/>
      </c>
      <c r="C17" t="str">
        <f>IFERROR(IF(HLOOKUP(C$13,'Quote Application form'!$C$113:$AR$264,ROW()-11,FALSE)=0,"",HLOOKUP(C$13,'Quote Application form'!$C$113:$AR$264,ROW()-11,FALSE)),"")</f>
        <v/>
      </c>
      <c r="D17" t="str">
        <f>IFERROR(IF(HLOOKUP(D$13,'Quote Application form'!$C$113:$AR$264,ROW()-11,FALSE)=0,"",HLOOKUP(D$13,'Quote Application form'!$C$113:$AR$264,ROW()-11,FALSE)),"")</f>
        <v/>
      </c>
      <c r="E17" t="str">
        <f>IFERROR(IF(HLOOKUP(E$13,'Quote Application form'!$C$113:$AR$264,ROW()-11,FALSE)=0,"",HLOOKUP(E$13,'Quote Application form'!$C$113:$AR$264,ROW()-11,FALSE)),"")</f>
        <v/>
      </c>
      <c r="F17" t="str">
        <f>IFERROR(IF(HLOOKUP(F$13,'Quote Application form'!$C$113:$AR$264,ROW()-11,FALSE)=0,"",HLOOKUP(F$13,'Quote Application form'!$C$113:$AR$264,ROW()-11,FALSE)),"")</f>
        <v/>
      </c>
      <c r="G17" t="str">
        <f>IFERROR(IF(HLOOKUP(G$13,'Quote Application form'!$C$113:$AR$264,ROW()-11,FALSE)=0,"",HLOOKUP(G$13,'Quote Application form'!$C$113:$AR$264,ROW()-11,FALSE)),"")</f>
        <v/>
      </c>
      <c r="H17" t="str">
        <f>IFERROR(IF(HLOOKUP(H$13,'Quote Application form'!$C$113:$AR$264,ROW()-11,FALSE)=0,"",HLOOKUP(H$13,'Quote Application form'!$C$113:$AR$264,ROW()-11,FALSE)),"")</f>
        <v/>
      </c>
      <c r="I17" t="str">
        <f>IFERROR(IF(HLOOKUP(I$13,'Quote Application form'!$C$113:$AR$264,ROW()-11,FALSE)=0,"",HLOOKUP(I$13,'Quote Application form'!$C$113:$AR$264,ROW()-11,FALSE)),"")</f>
        <v/>
      </c>
      <c r="J17" t="str">
        <f>IFERROR(IF(HLOOKUP(J$13,'Quote Application form'!$C$113:$AR$264,ROW()-11,FALSE)=0,"",HLOOKUP(J$13,'Quote Application form'!$C$113:$AR$264,ROW()-11,FALSE)),"")</f>
        <v/>
      </c>
      <c r="K17" t="str">
        <f>IFERROR(IF(HLOOKUP(K$13,'Quote Application form'!$C$113:$AR$264,ROW()-11,FALSE)=0,"",HLOOKUP(K$13,'Quote Application form'!$C$113:$AR$264,ROW()-11,FALSE)),"")</f>
        <v/>
      </c>
      <c r="L17" t="str">
        <f>IFERROR(IF(HLOOKUP(L$13,'Quote Application form'!$C$113:$AR$264,ROW()-11,FALSE)=0,"",HLOOKUP(L$13,'Quote Application form'!$C$113:$AR$264,ROW()-11,FALSE)),"")</f>
        <v/>
      </c>
      <c r="M17" t="str">
        <f>IFERROR(IF(HLOOKUP(M$13,'Quote Application form'!$C$113:$AR$264,ROW()-11,FALSE)=0,"",HLOOKUP(M$13,'Quote Application form'!$C$113:$AR$264,ROW()-11,FALSE)),"")</f>
        <v/>
      </c>
      <c r="N17" t="str">
        <f>IFERROR(IF(HLOOKUP(N$13,'Quote Application form'!$C$113:$AR$264,ROW()-11,FALSE)=0,"",HLOOKUP(N$13,'Quote Application form'!$C$113:$AR$264,ROW()-11,FALSE)),"")</f>
        <v/>
      </c>
      <c r="O17" t="str">
        <f>IFERROR(IF(HLOOKUP(O$13,'Quote Application form'!$C$113:$AR$264,ROW()-11,FALSE)=0,"",HLOOKUP(O$13,'Quote Application form'!$C$113:$AR$264,ROW()-11,FALSE)),"")</f>
        <v/>
      </c>
      <c r="P17" t="str">
        <f>IFERROR(IF(HLOOKUP(P$13,'Quote Application form'!$C$113:$AR$264,ROW()-11,FALSE)=0,"",HLOOKUP(P$13,'Quote Application form'!$C$113:$AR$264,ROW()-11,FALSE)),"")</f>
        <v/>
      </c>
      <c r="Q17" t="str">
        <f>IFERROR(IF(HLOOKUP(Q$13,'Quote Application form'!$C$113:$AR$264,ROW()-11,FALSE)=0,"",HLOOKUP(Q$13,'Quote Application form'!$C$113:$AR$264,ROW()-11,FALSE)),"")</f>
        <v/>
      </c>
      <c r="R17" t="str">
        <f>IFERROR(IF(HLOOKUP(R$13,'Quote Application form'!$C$113:$AR$264,ROW()-11,FALSE)=0,"",HLOOKUP(R$13,'Quote Application form'!$C$113:$AR$264,ROW()-11,FALSE)),"")</f>
        <v/>
      </c>
      <c r="S17" t="str">
        <f>IFERROR(IF(HLOOKUP(S$13,'Quote Application form'!$C$113:$AR$264,ROW()-11,FALSE)=0,"",HLOOKUP(S$13,'Quote Application form'!$C$113:$AR$264,ROW()-11,FALSE)),"")</f>
        <v/>
      </c>
      <c r="T17" t="str">
        <f>IFERROR(IF(HLOOKUP(T$13,'Quote Application form'!$C$113:$AR$264,ROW()-11,FALSE)=0,"",HLOOKUP(T$13,'Quote Application form'!$C$113:$AR$264,ROW()-11,FALSE)),"")</f>
        <v/>
      </c>
      <c r="U17" t="str">
        <f>IFERROR(IF(HLOOKUP(U$13,'Quote Application form'!$C$113:$AR$264,ROW()-11,FALSE)=0,"",HLOOKUP(U$13,'Quote Application form'!$C$113:$AR$264,ROW()-11,FALSE)),"")</f>
        <v/>
      </c>
      <c r="V17" t="str">
        <f>IFERROR(IF(HLOOKUP(V$13,'Quote Application form'!$C$113:$AR$264,ROW()-11,FALSE)=0,"",HLOOKUP(V$13,'Quote Application form'!$C$113:$AR$264,ROW()-11,FALSE)),"")</f>
        <v/>
      </c>
      <c r="W17" t="str">
        <f>IFERROR(IF(HLOOKUP(W$13,'Quote Application form'!$C$113:$AR$264,ROW()-11,FALSE)=0,"",HLOOKUP(W$13,'Quote Application form'!$C$113:$AR$264,ROW()-11,FALSE)),"")</f>
        <v/>
      </c>
      <c r="X17" t="str">
        <f>IFERROR(IF(HLOOKUP(X$13,'Quote Application form'!$C$113:$AR$264,ROW()-11,FALSE)=0,"",HLOOKUP(X$13,'Quote Application form'!$C$113:$AR$264,ROW()-11,FALSE)),"")</f>
        <v/>
      </c>
      <c r="Y17" t="str">
        <f>IFERROR(IF(HLOOKUP(Y$13,'Quote Application form'!$C$113:$AR$264,ROW()-11,FALSE)=0,"",HLOOKUP(Y$13,'Quote Application form'!$C$113:$AR$264,ROW()-11,FALSE)),"")</f>
        <v/>
      </c>
      <c r="Z17" t="str">
        <f>IFERROR(IF(HLOOKUP(Z$13,'Quote Application form'!$C$113:$AR$264,ROW()-11,FALSE)=0,"",HLOOKUP(Z$13,'Quote Application form'!$C$113:$AR$264,ROW()-11,FALSE)),"")</f>
        <v/>
      </c>
      <c r="AA17" t="str">
        <f>IFERROR(IF(HLOOKUP(AA$13,'Quote Application form'!$C$113:$AR$264,ROW()-11,FALSE)=0,"",HLOOKUP(AA$13,'Quote Application form'!$C$113:$AR$264,ROW()-11,FALSE)),"")</f>
        <v/>
      </c>
      <c r="AB17" t="str">
        <f>IFERROR(IF(HLOOKUP(AB$13,'Quote Application form'!$C$113:$AR$264,ROW()-11,FALSE)=0,"",HLOOKUP(AB$13,'Quote Application form'!$C$113:$AR$264,ROW()-11,FALSE)),"")</f>
        <v/>
      </c>
      <c r="AC17" t="str">
        <f>IFERROR(IF(HLOOKUP(AC$13,'Quote Application form'!$C$113:$AR$264,ROW()-11,FALSE)=0,"",HLOOKUP(AC$13,'Quote Application form'!$C$113:$AR$264,ROW()-11,FALSE)),"")</f>
        <v/>
      </c>
      <c r="AD17" t="str">
        <f>IFERROR(IF(HLOOKUP(AD$13,'Quote Application form'!$C$113:$AR$264,ROW()-11,FALSE)=0,"",HLOOKUP(AD$13,'Quote Application form'!$C$113:$AR$264,ROW()-11,FALSE)),"")</f>
        <v/>
      </c>
      <c r="AE17" t="str">
        <f>IFERROR(IF(HLOOKUP(AE$13,'Quote Application form'!$C$113:$AR$264,ROW()-11,FALSE)=0,"",HLOOKUP(AE$13,'Quote Application form'!$C$113:$AR$264,ROW()-11,FALSE)),"")</f>
        <v/>
      </c>
      <c r="AF17" t="str">
        <f>IF('Quote Application form'!AJ118=0,"",HLOOKUP(AF$13,'Quote Application form'!$C$113:$AR$264,ROW()-11,FALSE))</f>
        <v/>
      </c>
      <c r="AG17" t="str">
        <f>IF('Quote Application form'!AK118=0,"",HLOOKUP(AG$13,'Quote Application form'!$C$113:$AR$264,ROW()-11,FALSE))</f>
        <v/>
      </c>
      <c r="AH17" t="str">
        <f>IF('Quote Application form'!AL118=0,"",HLOOKUP(AH$13,'Quote Application form'!$C$113:$AR$264,ROW()-11,FALSE))</f>
        <v/>
      </c>
      <c r="AI17" t="str">
        <f>IF('Quote Application form'!AM118=0,"",HLOOKUP(AI$13,'Quote Application form'!$C$113:$AR$264,ROW()-11,FALSE))</f>
        <v/>
      </c>
      <c r="AJ17" t="str">
        <f>IF('Quote Application form'!AN118=0,"",HLOOKUP(AJ$13,'Quote Application form'!$C$113:$AR$264,ROW()-11,FALSE))</f>
        <v/>
      </c>
      <c r="AK17" t="str">
        <f>IF('Quote Application form'!AO118=0,"",HLOOKUP(AK$13,'Quote Application form'!$C$113:$AR$264,ROW()-11,FALSE))</f>
        <v/>
      </c>
      <c r="AL17" t="str">
        <f>IF('Quote Application form'!AP118=0,"",HLOOKUP(AL$13,'Quote Application form'!$C$113:$AR$264,ROW()-11,FALSE))</f>
        <v/>
      </c>
      <c r="AM17" t="str">
        <f>IF('Quote Application form'!AQ118=0,"",HLOOKUP(AM$13,'Quote Application form'!$C$113:$AR$264,ROW()-11,FALSE))</f>
        <v/>
      </c>
      <c r="AN17" t="str">
        <f>IF('Quote Application form'!AR118=0,"",HLOOKUP(AN$13,'Quote Application form'!$C$113:$AR$264,ROW()-11,FALSE))</f>
        <v/>
      </c>
      <c r="AO17" t="str">
        <f>IF('Quote Application form'!AS118=0,"",HLOOKUP(AO$13,'Quote Application form'!$C$113:$AR$264,ROW()-11,FALSE))</f>
        <v/>
      </c>
      <c r="AP17" t="str">
        <f>IF('Quote Application form'!AT118=0,"",HLOOKUP(AP$13,'Quote Application form'!$C$113:$AR$264,ROW()-11,FALSE))</f>
        <v/>
      </c>
    </row>
    <row r="18" spans="1:42" x14ac:dyDescent="0.2">
      <c r="A18" t="str">
        <f>IFERROR(IF(HLOOKUP(A$13,'Quote Application form'!$C$113:$AR$264,ROW()-11,FALSE)=0,"",HLOOKUP(A$13,'Quote Application form'!$C$113:$AR$264,ROW()-11,FALSE)),"")</f>
        <v/>
      </c>
      <c r="B18" t="str">
        <f>IFERROR(IF(HLOOKUP(B$13,'Quote Application form'!$C$113:$AR$264,ROW()-11,FALSE)=0,"",HLOOKUP(B$13,'Quote Application form'!$C$113:$AR$264,ROW()-11,FALSE)),"")</f>
        <v/>
      </c>
      <c r="C18" t="str">
        <f>IFERROR(IF(HLOOKUP(C$13,'Quote Application form'!$C$113:$AR$264,ROW()-11,FALSE)=0,"",HLOOKUP(C$13,'Quote Application form'!$C$113:$AR$264,ROW()-11,FALSE)),"")</f>
        <v/>
      </c>
      <c r="D18" t="str">
        <f>IFERROR(IF(HLOOKUP(D$13,'Quote Application form'!$C$113:$AR$264,ROW()-11,FALSE)=0,"",HLOOKUP(D$13,'Quote Application form'!$C$113:$AR$264,ROW()-11,FALSE)),"")</f>
        <v/>
      </c>
      <c r="E18" t="str">
        <f>IFERROR(IF(HLOOKUP(E$13,'Quote Application form'!$C$113:$AR$264,ROW()-11,FALSE)=0,"",HLOOKUP(E$13,'Quote Application form'!$C$113:$AR$264,ROW()-11,FALSE)),"")</f>
        <v/>
      </c>
      <c r="F18" t="str">
        <f>IFERROR(IF(HLOOKUP(F$13,'Quote Application form'!$C$113:$AR$264,ROW()-11,FALSE)=0,"",HLOOKUP(F$13,'Quote Application form'!$C$113:$AR$264,ROW()-11,FALSE)),"")</f>
        <v/>
      </c>
      <c r="G18" t="str">
        <f>IFERROR(IF(HLOOKUP(G$13,'Quote Application form'!$C$113:$AR$264,ROW()-11,FALSE)=0,"",HLOOKUP(G$13,'Quote Application form'!$C$113:$AR$264,ROW()-11,FALSE)),"")</f>
        <v/>
      </c>
      <c r="H18" t="str">
        <f>IFERROR(IF(HLOOKUP(H$13,'Quote Application form'!$C$113:$AR$264,ROW()-11,FALSE)=0,"",HLOOKUP(H$13,'Quote Application form'!$C$113:$AR$264,ROW()-11,FALSE)),"")</f>
        <v/>
      </c>
      <c r="I18" t="str">
        <f>IFERROR(IF(HLOOKUP(I$13,'Quote Application form'!$C$113:$AR$264,ROW()-11,FALSE)=0,"",HLOOKUP(I$13,'Quote Application form'!$C$113:$AR$264,ROW()-11,FALSE)),"")</f>
        <v/>
      </c>
      <c r="J18" t="str">
        <f>IFERROR(IF(HLOOKUP(J$13,'Quote Application form'!$C$113:$AR$264,ROW()-11,FALSE)=0,"",HLOOKUP(J$13,'Quote Application form'!$C$113:$AR$264,ROW()-11,FALSE)),"")</f>
        <v/>
      </c>
      <c r="K18" t="str">
        <f>IFERROR(IF(HLOOKUP(K$13,'Quote Application form'!$C$113:$AR$264,ROW()-11,FALSE)=0,"",HLOOKUP(K$13,'Quote Application form'!$C$113:$AR$264,ROW()-11,FALSE)),"")</f>
        <v/>
      </c>
      <c r="L18" t="str">
        <f>IFERROR(IF(HLOOKUP(L$13,'Quote Application form'!$C$113:$AR$264,ROW()-11,FALSE)=0,"",HLOOKUP(L$13,'Quote Application form'!$C$113:$AR$264,ROW()-11,FALSE)),"")</f>
        <v/>
      </c>
      <c r="M18" t="str">
        <f>IFERROR(IF(HLOOKUP(M$13,'Quote Application form'!$C$113:$AR$264,ROW()-11,FALSE)=0,"",HLOOKUP(M$13,'Quote Application form'!$C$113:$AR$264,ROW()-11,FALSE)),"")</f>
        <v/>
      </c>
      <c r="N18" t="str">
        <f>IFERROR(IF(HLOOKUP(N$13,'Quote Application form'!$C$113:$AR$264,ROW()-11,FALSE)=0,"",HLOOKUP(N$13,'Quote Application form'!$C$113:$AR$264,ROW()-11,FALSE)),"")</f>
        <v/>
      </c>
      <c r="O18" t="str">
        <f>IFERROR(IF(HLOOKUP(O$13,'Quote Application form'!$C$113:$AR$264,ROW()-11,FALSE)=0,"",HLOOKUP(O$13,'Quote Application form'!$C$113:$AR$264,ROW()-11,FALSE)),"")</f>
        <v/>
      </c>
      <c r="P18" t="str">
        <f>IFERROR(IF(HLOOKUP(P$13,'Quote Application form'!$C$113:$AR$264,ROW()-11,FALSE)=0,"",HLOOKUP(P$13,'Quote Application form'!$C$113:$AR$264,ROW()-11,FALSE)),"")</f>
        <v/>
      </c>
      <c r="Q18" t="str">
        <f>IFERROR(IF(HLOOKUP(Q$13,'Quote Application form'!$C$113:$AR$264,ROW()-11,FALSE)=0,"",HLOOKUP(Q$13,'Quote Application form'!$C$113:$AR$264,ROW()-11,FALSE)),"")</f>
        <v/>
      </c>
      <c r="R18" t="str">
        <f>IFERROR(IF(HLOOKUP(R$13,'Quote Application form'!$C$113:$AR$264,ROW()-11,FALSE)=0,"",HLOOKUP(R$13,'Quote Application form'!$C$113:$AR$264,ROW()-11,FALSE)),"")</f>
        <v/>
      </c>
      <c r="S18" t="str">
        <f>IFERROR(IF(HLOOKUP(S$13,'Quote Application form'!$C$113:$AR$264,ROW()-11,FALSE)=0,"",HLOOKUP(S$13,'Quote Application form'!$C$113:$AR$264,ROW()-11,FALSE)),"")</f>
        <v/>
      </c>
      <c r="T18" t="str">
        <f>IFERROR(IF(HLOOKUP(T$13,'Quote Application form'!$C$113:$AR$264,ROW()-11,FALSE)=0,"",HLOOKUP(T$13,'Quote Application form'!$C$113:$AR$264,ROW()-11,FALSE)),"")</f>
        <v/>
      </c>
      <c r="U18" t="str">
        <f>IFERROR(IF(HLOOKUP(U$13,'Quote Application form'!$C$113:$AR$264,ROW()-11,FALSE)=0,"",HLOOKUP(U$13,'Quote Application form'!$C$113:$AR$264,ROW()-11,FALSE)),"")</f>
        <v/>
      </c>
      <c r="V18" t="str">
        <f>IFERROR(IF(HLOOKUP(V$13,'Quote Application form'!$C$113:$AR$264,ROW()-11,FALSE)=0,"",HLOOKUP(V$13,'Quote Application form'!$C$113:$AR$264,ROW()-11,FALSE)),"")</f>
        <v/>
      </c>
      <c r="W18" t="str">
        <f>IFERROR(IF(HLOOKUP(W$13,'Quote Application form'!$C$113:$AR$264,ROW()-11,FALSE)=0,"",HLOOKUP(W$13,'Quote Application form'!$C$113:$AR$264,ROW()-11,FALSE)),"")</f>
        <v/>
      </c>
      <c r="X18" t="str">
        <f>IFERROR(IF(HLOOKUP(X$13,'Quote Application form'!$C$113:$AR$264,ROW()-11,FALSE)=0,"",HLOOKUP(X$13,'Quote Application form'!$C$113:$AR$264,ROW()-11,FALSE)),"")</f>
        <v/>
      </c>
      <c r="Y18" t="str">
        <f>IFERROR(IF(HLOOKUP(Y$13,'Quote Application form'!$C$113:$AR$264,ROW()-11,FALSE)=0,"",HLOOKUP(Y$13,'Quote Application form'!$C$113:$AR$264,ROW()-11,FALSE)),"")</f>
        <v/>
      </c>
      <c r="Z18" t="str">
        <f>IFERROR(IF(HLOOKUP(Z$13,'Quote Application form'!$C$113:$AR$264,ROW()-11,FALSE)=0,"",HLOOKUP(Z$13,'Quote Application form'!$C$113:$AR$264,ROW()-11,FALSE)),"")</f>
        <v/>
      </c>
      <c r="AA18" t="str">
        <f>IFERROR(IF(HLOOKUP(AA$13,'Quote Application form'!$C$113:$AR$264,ROW()-11,FALSE)=0,"",HLOOKUP(AA$13,'Quote Application form'!$C$113:$AR$264,ROW()-11,FALSE)),"")</f>
        <v/>
      </c>
      <c r="AB18" t="str">
        <f>IFERROR(IF(HLOOKUP(AB$13,'Quote Application form'!$C$113:$AR$264,ROW()-11,FALSE)=0,"",HLOOKUP(AB$13,'Quote Application form'!$C$113:$AR$264,ROW()-11,FALSE)),"")</f>
        <v/>
      </c>
      <c r="AC18" t="str">
        <f>IFERROR(IF(HLOOKUP(AC$13,'Quote Application form'!$C$113:$AR$264,ROW()-11,FALSE)=0,"",HLOOKUP(AC$13,'Quote Application form'!$C$113:$AR$264,ROW()-11,FALSE)),"")</f>
        <v/>
      </c>
      <c r="AD18" t="str">
        <f>IFERROR(IF(HLOOKUP(AD$13,'Quote Application form'!$C$113:$AR$264,ROW()-11,FALSE)=0,"",HLOOKUP(AD$13,'Quote Application form'!$C$113:$AR$264,ROW()-11,FALSE)),"")</f>
        <v/>
      </c>
      <c r="AE18" t="str">
        <f>IFERROR(IF(HLOOKUP(AE$13,'Quote Application form'!$C$113:$AR$264,ROW()-11,FALSE)=0,"",HLOOKUP(AE$13,'Quote Application form'!$C$113:$AR$264,ROW()-11,FALSE)),"")</f>
        <v/>
      </c>
      <c r="AF18" t="str">
        <f>IF('Quote Application form'!AJ119=0,"",HLOOKUP(AF$13,'Quote Application form'!$C$113:$AR$264,ROW()-11,FALSE))</f>
        <v/>
      </c>
      <c r="AG18" t="str">
        <f>IF('Quote Application form'!AK119=0,"",HLOOKUP(AG$13,'Quote Application form'!$C$113:$AR$264,ROW()-11,FALSE))</f>
        <v/>
      </c>
      <c r="AH18" t="str">
        <f>IF('Quote Application form'!AL119=0,"",HLOOKUP(AH$13,'Quote Application form'!$C$113:$AR$264,ROW()-11,FALSE))</f>
        <v/>
      </c>
      <c r="AI18" t="str">
        <f>IF('Quote Application form'!AM119=0,"",HLOOKUP(AI$13,'Quote Application form'!$C$113:$AR$264,ROW()-11,FALSE))</f>
        <v/>
      </c>
      <c r="AJ18" t="str">
        <f>IF('Quote Application form'!AN119=0,"",HLOOKUP(AJ$13,'Quote Application form'!$C$113:$AR$264,ROW()-11,FALSE))</f>
        <v/>
      </c>
      <c r="AK18" t="str">
        <f>IF('Quote Application form'!AO119=0,"",HLOOKUP(AK$13,'Quote Application form'!$C$113:$AR$264,ROW()-11,FALSE))</f>
        <v/>
      </c>
      <c r="AL18" t="str">
        <f>IF('Quote Application form'!AP119=0,"",HLOOKUP(AL$13,'Quote Application form'!$C$113:$AR$264,ROW()-11,FALSE))</f>
        <v/>
      </c>
      <c r="AM18" t="str">
        <f>IF('Quote Application form'!AQ119=0,"",HLOOKUP(AM$13,'Quote Application form'!$C$113:$AR$264,ROW()-11,FALSE))</f>
        <v/>
      </c>
      <c r="AN18" t="str">
        <f>IF('Quote Application form'!AR119=0,"",HLOOKUP(AN$13,'Quote Application form'!$C$113:$AR$264,ROW()-11,FALSE))</f>
        <v/>
      </c>
      <c r="AO18" t="str">
        <f>IF('Quote Application form'!AS119=0,"",HLOOKUP(AO$13,'Quote Application form'!$C$113:$AR$264,ROW()-11,FALSE))</f>
        <v/>
      </c>
      <c r="AP18" t="str">
        <f>IF('Quote Application form'!AT119=0,"",HLOOKUP(AP$13,'Quote Application form'!$C$113:$AR$264,ROW()-11,FALSE))</f>
        <v/>
      </c>
    </row>
    <row r="19" spans="1:42" x14ac:dyDescent="0.2">
      <c r="A19" t="str">
        <f>IFERROR(IF(HLOOKUP(A$13,'Quote Application form'!$C$113:$AR$264,ROW()-11,FALSE)=0,"",HLOOKUP(A$13,'Quote Application form'!$C$113:$AR$264,ROW()-11,FALSE)),"")</f>
        <v/>
      </c>
      <c r="B19" t="str">
        <f>IFERROR(IF(HLOOKUP(B$13,'Quote Application form'!$C$113:$AR$264,ROW()-11,FALSE)=0,"",HLOOKUP(B$13,'Quote Application form'!$C$113:$AR$264,ROW()-11,FALSE)),"")</f>
        <v/>
      </c>
      <c r="C19" t="str">
        <f>IFERROR(IF(HLOOKUP(C$13,'Quote Application form'!$C$113:$AR$264,ROW()-11,FALSE)=0,"",HLOOKUP(C$13,'Quote Application form'!$C$113:$AR$264,ROW()-11,FALSE)),"")</f>
        <v/>
      </c>
      <c r="D19" t="str">
        <f>IFERROR(IF(HLOOKUP(D$13,'Quote Application form'!$C$113:$AR$264,ROW()-11,FALSE)=0,"",HLOOKUP(D$13,'Quote Application form'!$C$113:$AR$264,ROW()-11,FALSE)),"")</f>
        <v/>
      </c>
      <c r="E19" t="str">
        <f>IFERROR(IF(HLOOKUP(E$13,'Quote Application form'!$C$113:$AR$264,ROW()-11,FALSE)=0,"",HLOOKUP(E$13,'Quote Application form'!$C$113:$AR$264,ROW()-11,FALSE)),"")</f>
        <v/>
      </c>
      <c r="F19" t="str">
        <f>IFERROR(IF(HLOOKUP(F$13,'Quote Application form'!$C$113:$AR$264,ROW()-11,FALSE)=0,"",HLOOKUP(F$13,'Quote Application form'!$C$113:$AR$264,ROW()-11,FALSE)),"")</f>
        <v/>
      </c>
      <c r="G19" t="str">
        <f>IFERROR(IF(HLOOKUP(G$13,'Quote Application form'!$C$113:$AR$264,ROW()-11,FALSE)=0,"",HLOOKUP(G$13,'Quote Application form'!$C$113:$AR$264,ROW()-11,FALSE)),"")</f>
        <v/>
      </c>
      <c r="H19" t="str">
        <f>IFERROR(IF(HLOOKUP(H$13,'Quote Application form'!$C$113:$AR$264,ROW()-11,FALSE)=0,"",HLOOKUP(H$13,'Quote Application form'!$C$113:$AR$264,ROW()-11,FALSE)),"")</f>
        <v/>
      </c>
      <c r="I19" t="str">
        <f>IFERROR(IF(HLOOKUP(I$13,'Quote Application form'!$C$113:$AR$264,ROW()-11,FALSE)=0,"",HLOOKUP(I$13,'Quote Application form'!$C$113:$AR$264,ROW()-11,FALSE)),"")</f>
        <v/>
      </c>
      <c r="J19" t="str">
        <f>IFERROR(IF(HLOOKUP(J$13,'Quote Application form'!$C$113:$AR$264,ROW()-11,FALSE)=0,"",HLOOKUP(J$13,'Quote Application form'!$C$113:$AR$264,ROW()-11,FALSE)),"")</f>
        <v/>
      </c>
      <c r="K19" t="str">
        <f>IFERROR(IF(HLOOKUP(K$13,'Quote Application form'!$C$113:$AR$264,ROW()-11,FALSE)=0,"",HLOOKUP(K$13,'Quote Application form'!$C$113:$AR$264,ROW()-11,FALSE)),"")</f>
        <v/>
      </c>
      <c r="L19" t="str">
        <f>IFERROR(IF(HLOOKUP(L$13,'Quote Application form'!$C$113:$AR$264,ROW()-11,FALSE)=0,"",HLOOKUP(L$13,'Quote Application form'!$C$113:$AR$264,ROW()-11,FALSE)),"")</f>
        <v/>
      </c>
      <c r="M19" t="str">
        <f>IFERROR(IF(HLOOKUP(M$13,'Quote Application form'!$C$113:$AR$264,ROW()-11,FALSE)=0,"",HLOOKUP(M$13,'Quote Application form'!$C$113:$AR$264,ROW()-11,FALSE)),"")</f>
        <v/>
      </c>
      <c r="N19" t="str">
        <f>IFERROR(IF(HLOOKUP(N$13,'Quote Application form'!$C$113:$AR$264,ROW()-11,FALSE)=0,"",HLOOKUP(N$13,'Quote Application form'!$C$113:$AR$264,ROW()-11,FALSE)),"")</f>
        <v/>
      </c>
      <c r="O19" t="str">
        <f>IFERROR(IF(HLOOKUP(O$13,'Quote Application form'!$C$113:$AR$264,ROW()-11,FALSE)=0,"",HLOOKUP(O$13,'Quote Application form'!$C$113:$AR$264,ROW()-11,FALSE)),"")</f>
        <v/>
      </c>
      <c r="P19" t="str">
        <f>IFERROR(IF(HLOOKUP(P$13,'Quote Application form'!$C$113:$AR$264,ROW()-11,FALSE)=0,"",HLOOKUP(P$13,'Quote Application form'!$C$113:$AR$264,ROW()-11,FALSE)),"")</f>
        <v/>
      </c>
      <c r="Q19" t="str">
        <f>IFERROR(IF(HLOOKUP(Q$13,'Quote Application form'!$C$113:$AR$264,ROW()-11,FALSE)=0,"",HLOOKUP(Q$13,'Quote Application form'!$C$113:$AR$264,ROW()-11,FALSE)),"")</f>
        <v/>
      </c>
      <c r="R19" t="str">
        <f>IFERROR(IF(HLOOKUP(R$13,'Quote Application form'!$C$113:$AR$264,ROW()-11,FALSE)=0,"",HLOOKUP(R$13,'Quote Application form'!$C$113:$AR$264,ROW()-11,FALSE)),"")</f>
        <v/>
      </c>
      <c r="S19" t="str">
        <f>IFERROR(IF(HLOOKUP(S$13,'Quote Application form'!$C$113:$AR$264,ROW()-11,FALSE)=0,"",HLOOKUP(S$13,'Quote Application form'!$C$113:$AR$264,ROW()-11,FALSE)),"")</f>
        <v/>
      </c>
      <c r="T19" t="str">
        <f>IFERROR(IF(HLOOKUP(T$13,'Quote Application form'!$C$113:$AR$264,ROW()-11,FALSE)=0,"",HLOOKUP(T$13,'Quote Application form'!$C$113:$AR$264,ROW()-11,FALSE)),"")</f>
        <v/>
      </c>
      <c r="U19" t="str">
        <f>IFERROR(IF(HLOOKUP(U$13,'Quote Application form'!$C$113:$AR$264,ROW()-11,FALSE)=0,"",HLOOKUP(U$13,'Quote Application form'!$C$113:$AR$264,ROW()-11,FALSE)),"")</f>
        <v/>
      </c>
      <c r="V19" t="str">
        <f>IFERROR(IF(HLOOKUP(V$13,'Quote Application form'!$C$113:$AR$264,ROW()-11,FALSE)=0,"",HLOOKUP(V$13,'Quote Application form'!$C$113:$AR$264,ROW()-11,FALSE)),"")</f>
        <v/>
      </c>
      <c r="W19" t="str">
        <f>IFERROR(IF(HLOOKUP(W$13,'Quote Application form'!$C$113:$AR$264,ROW()-11,FALSE)=0,"",HLOOKUP(W$13,'Quote Application form'!$C$113:$AR$264,ROW()-11,FALSE)),"")</f>
        <v/>
      </c>
      <c r="X19" t="str">
        <f>IFERROR(IF(HLOOKUP(X$13,'Quote Application form'!$C$113:$AR$264,ROW()-11,FALSE)=0,"",HLOOKUP(X$13,'Quote Application form'!$C$113:$AR$264,ROW()-11,FALSE)),"")</f>
        <v/>
      </c>
      <c r="Y19" t="str">
        <f>IFERROR(IF(HLOOKUP(Y$13,'Quote Application form'!$C$113:$AR$264,ROW()-11,FALSE)=0,"",HLOOKUP(Y$13,'Quote Application form'!$C$113:$AR$264,ROW()-11,FALSE)),"")</f>
        <v/>
      </c>
      <c r="Z19" t="str">
        <f>IFERROR(IF(HLOOKUP(Z$13,'Quote Application form'!$C$113:$AR$264,ROW()-11,FALSE)=0,"",HLOOKUP(Z$13,'Quote Application form'!$C$113:$AR$264,ROW()-11,FALSE)),"")</f>
        <v/>
      </c>
      <c r="AA19" t="str">
        <f>IFERROR(IF(HLOOKUP(AA$13,'Quote Application form'!$C$113:$AR$264,ROW()-11,FALSE)=0,"",HLOOKUP(AA$13,'Quote Application form'!$C$113:$AR$264,ROW()-11,FALSE)),"")</f>
        <v/>
      </c>
      <c r="AB19" t="str">
        <f>IFERROR(IF(HLOOKUP(AB$13,'Quote Application form'!$C$113:$AR$264,ROW()-11,FALSE)=0,"",HLOOKUP(AB$13,'Quote Application form'!$C$113:$AR$264,ROW()-11,FALSE)),"")</f>
        <v/>
      </c>
      <c r="AC19" t="str">
        <f>IFERROR(IF(HLOOKUP(AC$13,'Quote Application form'!$C$113:$AR$264,ROW()-11,FALSE)=0,"",HLOOKUP(AC$13,'Quote Application form'!$C$113:$AR$264,ROW()-11,FALSE)),"")</f>
        <v/>
      </c>
      <c r="AD19" t="str">
        <f>IFERROR(IF(HLOOKUP(AD$13,'Quote Application form'!$C$113:$AR$264,ROW()-11,FALSE)=0,"",HLOOKUP(AD$13,'Quote Application form'!$C$113:$AR$264,ROW()-11,FALSE)),"")</f>
        <v/>
      </c>
      <c r="AE19" t="str">
        <f>IFERROR(IF(HLOOKUP(AE$13,'Quote Application form'!$C$113:$AR$264,ROW()-11,FALSE)=0,"",HLOOKUP(AE$13,'Quote Application form'!$C$113:$AR$264,ROW()-11,FALSE)),"")</f>
        <v/>
      </c>
      <c r="AF19" t="str">
        <f>IF('Quote Application form'!AJ120=0,"",HLOOKUP(AF$13,'Quote Application form'!$C$113:$AR$264,ROW()-11,FALSE))</f>
        <v/>
      </c>
      <c r="AG19" t="str">
        <f>IF('Quote Application form'!AK120=0,"",HLOOKUP(AG$13,'Quote Application form'!$C$113:$AR$264,ROW()-11,FALSE))</f>
        <v/>
      </c>
      <c r="AH19" t="str">
        <f>IF('Quote Application form'!AL120=0,"",HLOOKUP(AH$13,'Quote Application form'!$C$113:$AR$264,ROW()-11,FALSE))</f>
        <v/>
      </c>
      <c r="AI19" t="str">
        <f>IF('Quote Application form'!AM120=0,"",HLOOKUP(AI$13,'Quote Application form'!$C$113:$AR$264,ROW()-11,FALSE))</f>
        <v/>
      </c>
      <c r="AJ19" t="str">
        <f>IF('Quote Application form'!AN120=0,"",HLOOKUP(AJ$13,'Quote Application form'!$C$113:$AR$264,ROW()-11,FALSE))</f>
        <v/>
      </c>
      <c r="AK19" t="str">
        <f>IF('Quote Application form'!AO120=0,"",HLOOKUP(AK$13,'Quote Application form'!$C$113:$AR$264,ROW()-11,FALSE))</f>
        <v/>
      </c>
      <c r="AL19" t="str">
        <f>IF('Quote Application form'!AP120=0,"",HLOOKUP(AL$13,'Quote Application form'!$C$113:$AR$264,ROW()-11,FALSE))</f>
        <v/>
      </c>
      <c r="AM19" t="str">
        <f>IF('Quote Application form'!AQ120=0,"",HLOOKUP(AM$13,'Quote Application form'!$C$113:$AR$264,ROW()-11,FALSE))</f>
        <v/>
      </c>
      <c r="AN19" t="str">
        <f>IF('Quote Application form'!AR120=0,"",HLOOKUP(AN$13,'Quote Application form'!$C$113:$AR$264,ROW()-11,FALSE))</f>
        <v/>
      </c>
      <c r="AO19" t="str">
        <f>IF('Quote Application form'!AS120=0,"",HLOOKUP(AO$13,'Quote Application form'!$C$113:$AR$264,ROW()-11,FALSE))</f>
        <v/>
      </c>
      <c r="AP19" t="str">
        <f>IF('Quote Application form'!AT120=0,"",HLOOKUP(AP$13,'Quote Application form'!$C$113:$AR$264,ROW()-11,FALSE))</f>
        <v/>
      </c>
    </row>
    <row r="20" spans="1:42" x14ac:dyDescent="0.2">
      <c r="A20" t="str">
        <f>IFERROR(IF(HLOOKUP(A$13,'Quote Application form'!$C$113:$AR$264,ROW()-11,FALSE)=0,"",HLOOKUP(A$13,'Quote Application form'!$C$113:$AR$264,ROW()-11,FALSE)),"")</f>
        <v/>
      </c>
      <c r="B20" t="str">
        <f>IFERROR(IF(HLOOKUP(B$13,'Quote Application form'!$C$113:$AR$264,ROW()-11,FALSE)=0,"",HLOOKUP(B$13,'Quote Application form'!$C$113:$AR$264,ROW()-11,FALSE)),"")</f>
        <v/>
      </c>
      <c r="C20" t="str">
        <f>IFERROR(IF(HLOOKUP(C$13,'Quote Application form'!$C$113:$AR$264,ROW()-11,FALSE)=0,"",HLOOKUP(C$13,'Quote Application form'!$C$113:$AR$264,ROW()-11,FALSE)),"")</f>
        <v/>
      </c>
      <c r="D20" t="str">
        <f>IFERROR(IF(HLOOKUP(D$13,'Quote Application form'!$C$113:$AR$264,ROW()-11,FALSE)=0,"",HLOOKUP(D$13,'Quote Application form'!$C$113:$AR$264,ROW()-11,FALSE)),"")</f>
        <v/>
      </c>
      <c r="E20" t="str">
        <f>IFERROR(IF(HLOOKUP(E$13,'Quote Application form'!$C$113:$AR$264,ROW()-11,FALSE)=0,"",HLOOKUP(E$13,'Quote Application form'!$C$113:$AR$264,ROW()-11,FALSE)),"")</f>
        <v/>
      </c>
      <c r="F20" t="str">
        <f>IFERROR(IF(HLOOKUP(F$13,'Quote Application form'!$C$113:$AR$264,ROW()-11,FALSE)=0,"",HLOOKUP(F$13,'Quote Application form'!$C$113:$AR$264,ROW()-11,FALSE)),"")</f>
        <v/>
      </c>
      <c r="G20" t="str">
        <f>IFERROR(IF(HLOOKUP(G$13,'Quote Application form'!$C$113:$AR$264,ROW()-11,FALSE)=0,"",HLOOKUP(G$13,'Quote Application form'!$C$113:$AR$264,ROW()-11,FALSE)),"")</f>
        <v/>
      </c>
      <c r="H20" t="str">
        <f>IFERROR(IF(HLOOKUP(H$13,'Quote Application form'!$C$113:$AR$264,ROW()-11,FALSE)=0,"",HLOOKUP(H$13,'Quote Application form'!$C$113:$AR$264,ROW()-11,FALSE)),"")</f>
        <v/>
      </c>
      <c r="I20" t="str">
        <f>IFERROR(IF(HLOOKUP(I$13,'Quote Application form'!$C$113:$AR$264,ROW()-11,FALSE)=0,"",HLOOKUP(I$13,'Quote Application form'!$C$113:$AR$264,ROW()-11,FALSE)),"")</f>
        <v/>
      </c>
      <c r="J20" t="str">
        <f>IFERROR(IF(HLOOKUP(J$13,'Quote Application form'!$C$113:$AR$264,ROW()-11,FALSE)=0,"",HLOOKUP(J$13,'Quote Application form'!$C$113:$AR$264,ROW()-11,FALSE)),"")</f>
        <v/>
      </c>
      <c r="K20" t="str">
        <f>IFERROR(IF(HLOOKUP(K$13,'Quote Application form'!$C$113:$AR$264,ROW()-11,FALSE)=0,"",HLOOKUP(K$13,'Quote Application form'!$C$113:$AR$264,ROW()-11,FALSE)),"")</f>
        <v/>
      </c>
      <c r="L20" t="str">
        <f>IFERROR(IF(HLOOKUP(L$13,'Quote Application form'!$C$113:$AR$264,ROW()-11,FALSE)=0,"",HLOOKUP(L$13,'Quote Application form'!$C$113:$AR$264,ROW()-11,FALSE)),"")</f>
        <v/>
      </c>
      <c r="M20" t="str">
        <f>IFERROR(IF(HLOOKUP(M$13,'Quote Application form'!$C$113:$AR$264,ROW()-11,FALSE)=0,"",HLOOKUP(M$13,'Quote Application form'!$C$113:$AR$264,ROW()-11,FALSE)),"")</f>
        <v/>
      </c>
      <c r="N20" t="str">
        <f>IFERROR(IF(HLOOKUP(N$13,'Quote Application form'!$C$113:$AR$264,ROW()-11,FALSE)=0,"",HLOOKUP(N$13,'Quote Application form'!$C$113:$AR$264,ROW()-11,FALSE)),"")</f>
        <v/>
      </c>
      <c r="O20" t="str">
        <f>IFERROR(IF(HLOOKUP(O$13,'Quote Application form'!$C$113:$AR$264,ROW()-11,FALSE)=0,"",HLOOKUP(O$13,'Quote Application form'!$C$113:$AR$264,ROW()-11,FALSE)),"")</f>
        <v/>
      </c>
      <c r="P20" t="str">
        <f>IFERROR(IF(HLOOKUP(P$13,'Quote Application form'!$C$113:$AR$264,ROW()-11,FALSE)=0,"",HLOOKUP(P$13,'Quote Application form'!$C$113:$AR$264,ROW()-11,FALSE)),"")</f>
        <v/>
      </c>
      <c r="Q20" t="str">
        <f>IFERROR(IF(HLOOKUP(Q$13,'Quote Application form'!$C$113:$AR$264,ROW()-11,FALSE)=0,"",HLOOKUP(Q$13,'Quote Application form'!$C$113:$AR$264,ROW()-11,FALSE)),"")</f>
        <v/>
      </c>
      <c r="R20" t="str">
        <f>IFERROR(IF(HLOOKUP(R$13,'Quote Application form'!$C$113:$AR$264,ROW()-11,FALSE)=0,"",HLOOKUP(R$13,'Quote Application form'!$C$113:$AR$264,ROW()-11,FALSE)),"")</f>
        <v/>
      </c>
      <c r="S20" t="str">
        <f>IFERROR(IF(HLOOKUP(S$13,'Quote Application form'!$C$113:$AR$264,ROW()-11,FALSE)=0,"",HLOOKUP(S$13,'Quote Application form'!$C$113:$AR$264,ROW()-11,FALSE)),"")</f>
        <v/>
      </c>
      <c r="T20" t="str">
        <f>IFERROR(IF(HLOOKUP(T$13,'Quote Application form'!$C$113:$AR$264,ROW()-11,FALSE)=0,"",HLOOKUP(T$13,'Quote Application form'!$C$113:$AR$264,ROW()-11,FALSE)),"")</f>
        <v/>
      </c>
      <c r="U20" t="str">
        <f>IFERROR(IF(HLOOKUP(U$13,'Quote Application form'!$C$113:$AR$264,ROW()-11,FALSE)=0,"",HLOOKUP(U$13,'Quote Application form'!$C$113:$AR$264,ROW()-11,FALSE)),"")</f>
        <v/>
      </c>
      <c r="V20" t="str">
        <f>IFERROR(IF(HLOOKUP(V$13,'Quote Application form'!$C$113:$AR$264,ROW()-11,FALSE)=0,"",HLOOKUP(V$13,'Quote Application form'!$C$113:$AR$264,ROW()-11,FALSE)),"")</f>
        <v/>
      </c>
      <c r="W20" t="str">
        <f>IFERROR(IF(HLOOKUP(W$13,'Quote Application form'!$C$113:$AR$264,ROW()-11,FALSE)=0,"",HLOOKUP(W$13,'Quote Application form'!$C$113:$AR$264,ROW()-11,FALSE)),"")</f>
        <v/>
      </c>
      <c r="X20" t="str">
        <f>IFERROR(IF(HLOOKUP(X$13,'Quote Application form'!$C$113:$AR$264,ROW()-11,FALSE)=0,"",HLOOKUP(X$13,'Quote Application form'!$C$113:$AR$264,ROW()-11,FALSE)),"")</f>
        <v/>
      </c>
      <c r="Y20" t="str">
        <f>IFERROR(IF(HLOOKUP(Y$13,'Quote Application form'!$C$113:$AR$264,ROW()-11,FALSE)=0,"",HLOOKUP(Y$13,'Quote Application form'!$C$113:$AR$264,ROW()-11,FALSE)),"")</f>
        <v/>
      </c>
      <c r="Z20" t="str">
        <f>IFERROR(IF(HLOOKUP(Z$13,'Quote Application form'!$C$113:$AR$264,ROW()-11,FALSE)=0,"",HLOOKUP(Z$13,'Quote Application form'!$C$113:$AR$264,ROW()-11,FALSE)),"")</f>
        <v/>
      </c>
      <c r="AA20" t="str">
        <f>IFERROR(IF(HLOOKUP(AA$13,'Quote Application form'!$C$113:$AR$264,ROW()-11,FALSE)=0,"",HLOOKUP(AA$13,'Quote Application form'!$C$113:$AR$264,ROW()-11,FALSE)),"")</f>
        <v/>
      </c>
      <c r="AB20" t="str">
        <f>IFERROR(IF(HLOOKUP(AB$13,'Quote Application form'!$C$113:$AR$264,ROW()-11,FALSE)=0,"",HLOOKUP(AB$13,'Quote Application form'!$C$113:$AR$264,ROW()-11,FALSE)),"")</f>
        <v/>
      </c>
      <c r="AC20" t="str">
        <f>IFERROR(IF(HLOOKUP(AC$13,'Quote Application form'!$C$113:$AR$264,ROW()-11,FALSE)=0,"",HLOOKUP(AC$13,'Quote Application form'!$C$113:$AR$264,ROW()-11,FALSE)),"")</f>
        <v/>
      </c>
      <c r="AD20" t="str">
        <f>IFERROR(IF(HLOOKUP(AD$13,'Quote Application form'!$C$113:$AR$264,ROW()-11,FALSE)=0,"",HLOOKUP(AD$13,'Quote Application form'!$C$113:$AR$264,ROW()-11,FALSE)),"")</f>
        <v/>
      </c>
      <c r="AE20" t="str">
        <f>IFERROR(IF(HLOOKUP(AE$13,'Quote Application form'!$C$113:$AR$264,ROW()-11,FALSE)=0,"",HLOOKUP(AE$13,'Quote Application form'!$C$113:$AR$264,ROW()-11,FALSE)),"")</f>
        <v/>
      </c>
      <c r="AF20" t="str">
        <f>IF('Quote Application form'!AJ121=0,"",HLOOKUP(AF$13,'Quote Application form'!$C$113:$AR$264,ROW()-11,FALSE))</f>
        <v/>
      </c>
      <c r="AG20" t="str">
        <f>IF('Quote Application form'!AK121=0,"",HLOOKUP(AG$13,'Quote Application form'!$C$113:$AR$264,ROW()-11,FALSE))</f>
        <v/>
      </c>
      <c r="AH20" t="str">
        <f>IF('Quote Application form'!AL121=0,"",HLOOKUP(AH$13,'Quote Application form'!$C$113:$AR$264,ROW()-11,FALSE))</f>
        <v/>
      </c>
      <c r="AI20" t="str">
        <f>IF('Quote Application form'!AM121=0,"",HLOOKUP(AI$13,'Quote Application form'!$C$113:$AR$264,ROW()-11,FALSE))</f>
        <v/>
      </c>
      <c r="AJ20" t="str">
        <f>IF('Quote Application form'!AN121=0,"",HLOOKUP(AJ$13,'Quote Application form'!$C$113:$AR$264,ROW()-11,FALSE))</f>
        <v/>
      </c>
      <c r="AK20" t="str">
        <f>IF('Quote Application form'!AO121=0,"",HLOOKUP(AK$13,'Quote Application form'!$C$113:$AR$264,ROW()-11,FALSE))</f>
        <v/>
      </c>
      <c r="AL20" t="str">
        <f>IF('Quote Application form'!AP121=0,"",HLOOKUP(AL$13,'Quote Application form'!$C$113:$AR$264,ROW()-11,FALSE))</f>
        <v/>
      </c>
      <c r="AM20" t="str">
        <f>IF('Quote Application form'!AQ121=0,"",HLOOKUP(AM$13,'Quote Application form'!$C$113:$AR$264,ROW()-11,FALSE))</f>
        <v/>
      </c>
      <c r="AN20" t="str">
        <f>IF('Quote Application form'!AR121=0,"",HLOOKUP(AN$13,'Quote Application form'!$C$113:$AR$264,ROW()-11,FALSE))</f>
        <v/>
      </c>
      <c r="AO20" t="str">
        <f>IF('Quote Application form'!AS121=0,"",HLOOKUP(AO$13,'Quote Application form'!$C$113:$AR$264,ROW()-11,FALSE))</f>
        <v/>
      </c>
      <c r="AP20" t="str">
        <f>IF('Quote Application form'!AT121=0,"",HLOOKUP(AP$13,'Quote Application form'!$C$113:$AR$264,ROW()-11,FALSE))</f>
        <v/>
      </c>
    </row>
    <row r="21" spans="1:42" x14ac:dyDescent="0.2">
      <c r="A21" t="str">
        <f>IFERROR(IF(HLOOKUP(A$13,'Quote Application form'!$C$113:$AR$264,ROW()-11,FALSE)=0,"",HLOOKUP(A$13,'Quote Application form'!$C$113:$AR$264,ROW()-11,FALSE)),"")</f>
        <v/>
      </c>
      <c r="B21" t="str">
        <f>IFERROR(IF(HLOOKUP(B$13,'Quote Application form'!$C$113:$AR$264,ROW()-11,FALSE)=0,"",HLOOKUP(B$13,'Quote Application form'!$C$113:$AR$264,ROW()-11,FALSE)),"")</f>
        <v/>
      </c>
      <c r="C21" t="str">
        <f>IFERROR(IF(HLOOKUP(C$13,'Quote Application form'!$C$113:$AR$264,ROW()-11,FALSE)=0,"",HLOOKUP(C$13,'Quote Application form'!$C$113:$AR$264,ROW()-11,FALSE)),"")</f>
        <v/>
      </c>
      <c r="D21" t="str">
        <f>IFERROR(IF(HLOOKUP(D$13,'Quote Application form'!$C$113:$AR$264,ROW()-11,FALSE)=0,"",HLOOKUP(D$13,'Quote Application form'!$C$113:$AR$264,ROW()-11,FALSE)),"")</f>
        <v/>
      </c>
      <c r="E21" t="str">
        <f>IFERROR(IF(HLOOKUP(E$13,'Quote Application form'!$C$113:$AR$264,ROW()-11,FALSE)=0,"",HLOOKUP(E$13,'Quote Application form'!$C$113:$AR$264,ROW()-11,FALSE)),"")</f>
        <v/>
      </c>
      <c r="F21" t="str">
        <f>IFERROR(IF(HLOOKUP(F$13,'Quote Application form'!$C$113:$AR$264,ROW()-11,FALSE)=0,"",HLOOKUP(F$13,'Quote Application form'!$C$113:$AR$264,ROW()-11,FALSE)),"")</f>
        <v/>
      </c>
      <c r="G21" t="str">
        <f>IFERROR(IF(HLOOKUP(G$13,'Quote Application form'!$C$113:$AR$264,ROW()-11,FALSE)=0,"",HLOOKUP(G$13,'Quote Application form'!$C$113:$AR$264,ROW()-11,FALSE)),"")</f>
        <v/>
      </c>
      <c r="H21" t="str">
        <f>IFERROR(IF(HLOOKUP(H$13,'Quote Application form'!$C$113:$AR$264,ROW()-11,FALSE)=0,"",HLOOKUP(H$13,'Quote Application form'!$C$113:$AR$264,ROW()-11,FALSE)),"")</f>
        <v/>
      </c>
      <c r="I21" t="str">
        <f>IFERROR(IF(HLOOKUP(I$13,'Quote Application form'!$C$113:$AR$264,ROW()-11,FALSE)=0,"",HLOOKUP(I$13,'Quote Application form'!$C$113:$AR$264,ROW()-11,FALSE)),"")</f>
        <v/>
      </c>
      <c r="J21" t="str">
        <f>IFERROR(IF(HLOOKUP(J$13,'Quote Application form'!$C$113:$AR$264,ROW()-11,FALSE)=0,"",HLOOKUP(J$13,'Quote Application form'!$C$113:$AR$264,ROW()-11,FALSE)),"")</f>
        <v/>
      </c>
      <c r="K21" t="str">
        <f>IFERROR(IF(HLOOKUP(K$13,'Quote Application form'!$C$113:$AR$264,ROW()-11,FALSE)=0,"",HLOOKUP(K$13,'Quote Application form'!$C$113:$AR$264,ROW()-11,FALSE)),"")</f>
        <v/>
      </c>
      <c r="L21" t="str">
        <f>IFERROR(IF(HLOOKUP(L$13,'Quote Application form'!$C$113:$AR$264,ROW()-11,FALSE)=0,"",HLOOKUP(L$13,'Quote Application form'!$C$113:$AR$264,ROW()-11,FALSE)),"")</f>
        <v/>
      </c>
      <c r="M21" t="str">
        <f>IFERROR(IF(HLOOKUP(M$13,'Quote Application form'!$C$113:$AR$264,ROW()-11,FALSE)=0,"",HLOOKUP(M$13,'Quote Application form'!$C$113:$AR$264,ROW()-11,FALSE)),"")</f>
        <v/>
      </c>
      <c r="N21" t="str">
        <f>IFERROR(IF(HLOOKUP(N$13,'Quote Application form'!$C$113:$AR$264,ROW()-11,FALSE)=0,"",HLOOKUP(N$13,'Quote Application form'!$C$113:$AR$264,ROW()-11,FALSE)),"")</f>
        <v/>
      </c>
      <c r="O21" t="str">
        <f>IFERROR(IF(HLOOKUP(O$13,'Quote Application form'!$C$113:$AR$264,ROW()-11,FALSE)=0,"",HLOOKUP(O$13,'Quote Application form'!$C$113:$AR$264,ROW()-11,FALSE)),"")</f>
        <v/>
      </c>
      <c r="P21" t="str">
        <f>IFERROR(IF(HLOOKUP(P$13,'Quote Application form'!$C$113:$AR$264,ROW()-11,FALSE)=0,"",HLOOKUP(P$13,'Quote Application form'!$C$113:$AR$264,ROW()-11,FALSE)),"")</f>
        <v/>
      </c>
      <c r="Q21" t="str">
        <f>IFERROR(IF(HLOOKUP(Q$13,'Quote Application form'!$C$113:$AR$264,ROW()-11,FALSE)=0,"",HLOOKUP(Q$13,'Quote Application form'!$C$113:$AR$264,ROW()-11,FALSE)),"")</f>
        <v/>
      </c>
      <c r="R21" t="str">
        <f>IFERROR(IF(HLOOKUP(R$13,'Quote Application form'!$C$113:$AR$264,ROW()-11,FALSE)=0,"",HLOOKUP(R$13,'Quote Application form'!$C$113:$AR$264,ROW()-11,FALSE)),"")</f>
        <v/>
      </c>
      <c r="S21" t="str">
        <f>IFERROR(IF(HLOOKUP(S$13,'Quote Application form'!$C$113:$AR$264,ROW()-11,FALSE)=0,"",HLOOKUP(S$13,'Quote Application form'!$C$113:$AR$264,ROW()-11,FALSE)),"")</f>
        <v/>
      </c>
      <c r="T21" t="str">
        <f>IFERROR(IF(HLOOKUP(T$13,'Quote Application form'!$C$113:$AR$264,ROW()-11,FALSE)=0,"",HLOOKUP(T$13,'Quote Application form'!$C$113:$AR$264,ROW()-11,FALSE)),"")</f>
        <v/>
      </c>
      <c r="U21" t="str">
        <f>IFERROR(IF(HLOOKUP(U$13,'Quote Application form'!$C$113:$AR$264,ROW()-11,FALSE)=0,"",HLOOKUP(U$13,'Quote Application form'!$C$113:$AR$264,ROW()-11,FALSE)),"")</f>
        <v/>
      </c>
      <c r="V21" t="str">
        <f>IFERROR(IF(HLOOKUP(V$13,'Quote Application form'!$C$113:$AR$264,ROW()-11,FALSE)=0,"",HLOOKUP(V$13,'Quote Application form'!$C$113:$AR$264,ROW()-11,FALSE)),"")</f>
        <v/>
      </c>
      <c r="W21" t="str">
        <f>IFERROR(IF(HLOOKUP(W$13,'Quote Application form'!$C$113:$AR$264,ROW()-11,FALSE)=0,"",HLOOKUP(W$13,'Quote Application form'!$C$113:$AR$264,ROW()-11,FALSE)),"")</f>
        <v/>
      </c>
      <c r="X21" t="str">
        <f>IFERROR(IF(HLOOKUP(X$13,'Quote Application form'!$C$113:$AR$264,ROW()-11,FALSE)=0,"",HLOOKUP(X$13,'Quote Application form'!$C$113:$AR$264,ROW()-11,FALSE)),"")</f>
        <v/>
      </c>
      <c r="Y21" t="str">
        <f>IFERROR(IF(HLOOKUP(Y$13,'Quote Application form'!$C$113:$AR$264,ROW()-11,FALSE)=0,"",HLOOKUP(Y$13,'Quote Application form'!$C$113:$AR$264,ROW()-11,FALSE)),"")</f>
        <v/>
      </c>
      <c r="Z21" t="str">
        <f>IFERROR(IF(HLOOKUP(Z$13,'Quote Application form'!$C$113:$AR$264,ROW()-11,FALSE)=0,"",HLOOKUP(Z$13,'Quote Application form'!$C$113:$AR$264,ROW()-11,FALSE)),"")</f>
        <v/>
      </c>
      <c r="AA21" t="str">
        <f>IFERROR(IF(HLOOKUP(AA$13,'Quote Application form'!$C$113:$AR$264,ROW()-11,FALSE)=0,"",HLOOKUP(AA$13,'Quote Application form'!$C$113:$AR$264,ROW()-11,FALSE)),"")</f>
        <v/>
      </c>
      <c r="AB21" t="str">
        <f>IFERROR(IF(HLOOKUP(AB$13,'Quote Application form'!$C$113:$AR$264,ROW()-11,FALSE)=0,"",HLOOKUP(AB$13,'Quote Application form'!$C$113:$AR$264,ROW()-11,FALSE)),"")</f>
        <v/>
      </c>
      <c r="AC21" t="str">
        <f>IFERROR(IF(HLOOKUP(AC$13,'Quote Application form'!$C$113:$AR$264,ROW()-11,FALSE)=0,"",HLOOKUP(AC$13,'Quote Application form'!$C$113:$AR$264,ROW()-11,FALSE)),"")</f>
        <v/>
      </c>
      <c r="AD21" t="str">
        <f>IFERROR(IF(HLOOKUP(AD$13,'Quote Application form'!$C$113:$AR$264,ROW()-11,FALSE)=0,"",HLOOKUP(AD$13,'Quote Application form'!$C$113:$AR$264,ROW()-11,FALSE)),"")</f>
        <v/>
      </c>
      <c r="AE21" t="str">
        <f>IFERROR(IF(HLOOKUP(AE$13,'Quote Application form'!$C$113:$AR$264,ROW()-11,FALSE)=0,"",HLOOKUP(AE$13,'Quote Application form'!$C$113:$AR$264,ROW()-11,FALSE)),"")</f>
        <v/>
      </c>
      <c r="AF21" t="str">
        <f>IF('Quote Application form'!AJ122=0,"",HLOOKUP(AF$13,'Quote Application form'!$C$113:$AR$264,ROW()-11,FALSE))</f>
        <v/>
      </c>
      <c r="AG21" t="str">
        <f>IF('Quote Application form'!AK122=0,"",HLOOKUP(AG$13,'Quote Application form'!$C$113:$AR$264,ROW()-11,FALSE))</f>
        <v/>
      </c>
      <c r="AH21" t="str">
        <f>IF('Quote Application form'!AL122=0,"",HLOOKUP(AH$13,'Quote Application form'!$C$113:$AR$264,ROW()-11,FALSE))</f>
        <v/>
      </c>
      <c r="AI21" t="str">
        <f>IF('Quote Application form'!AM122=0,"",HLOOKUP(AI$13,'Quote Application form'!$C$113:$AR$264,ROW()-11,FALSE))</f>
        <v/>
      </c>
      <c r="AJ21" t="str">
        <f>IF('Quote Application form'!AN122=0,"",HLOOKUP(AJ$13,'Quote Application form'!$C$113:$AR$264,ROW()-11,FALSE))</f>
        <v/>
      </c>
      <c r="AK21" t="str">
        <f>IF('Quote Application form'!AO122=0,"",HLOOKUP(AK$13,'Quote Application form'!$C$113:$AR$264,ROW()-11,FALSE))</f>
        <v/>
      </c>
      <c r="AL21" t="str">
        <f>IF('Quote Application form'!AP122=0,"",HLOOKUP(AL$13,'Quote Application form'!$C$113:$AR$264,ROW()-11,FALSE))</f>
        <v/>
      </c>
      <c r="AM21" t="str">
        <f>IF('Quote Application form'!AQ122=0,"",HLOOKUP(AM$13,'Quote Application form'!$C$113:$AR$264,ROW()-11,FALSE))</f>
        <v/>
      </c>
      <c r="AN21" t="str">
        <f>IF('Quote Application form'!AR122=0,"",HLOOKUP(AN$13,'Quote Application form'!$C$113:$AR$264,ROW()-11,FALSE))</f>
        <v/>
      </c>
      <c r="AO21" t="str">
        <f>IF('Quote Application form'!AS122=0,"",HLOOKUP(AO$13,'Quote Application form'!$C$113:$AR$264,ROW()-11,FALSE))</f>
        <v/>
      </c>
      <c r="AP21" t="str">
        <f>IF('Quote Application form'!AT122=0,"",HLOOKUP(AP$13,'Quote Application form'!$C$113:$AR$264,ROW()-11,FALSE))</f>
        <v/>
      </c>
    </row>
    <row r="22" spans="1:42" x14ac:dyDescent="0.2">
      <c r="A22" t="str">
        <f>IFERROR(IF(HLOOKUP(A$13,'Quote Application form'!$C$113:$AR$264,ROW()-11,FALSE)=0,"",HLOOKUP(A$13,'Quote Application form'!$C$113:$AR$264,ROW()-11,FALSE)),"")</f>
        <v/>
      </c>
      <c r="B22" t="str">
        <f>IFERROR(IF(HLOOKUP(B$13,'Quote Application form'!$C$113:$AR$264,ROW()-11,FALSE)=0,"",HLOOKUP(B$13,'Quote Application form'!$C$113:$AR$264,ROW()-11,FALSE)),"")</f>
        <v/>
      </c>
      <c r="C22" t="str">
        <f>IFERROR(IF(HLOOKUP(C$13,'Quote Application form'!$C$113:$AR$264,ROW()-11,FALSE)=0,"",HLOOKUP(C$13,'Quote Application form'!$C$113:$AR$264,ROW()-11,FALSE)),"")</f>
        <v/>
      </c>
      <c r="D22" t="str">
        <f>IFERROR(IF(HLOOKUP(D$13,'Quote Application form'!$C$113:$AR$264,ROW()-11,FALSE)=0,"",HLOOKUP(D$13,'Quote Application form'!$C$113:$AR$264,ROW()-11,FALSE)),"")</f>
        <v/>
      </c>
      <c r="E22" t="str">
        <f>IFERROR(IF(HLOOKUP(E$13,'Quote Application form'!$C$113:$AR$264,ROW()-11,FALSE)=0,"",HLOOKUP(E$13,'Quote Application form'!$C$113:$AR$264,ROW()-11,FALSE)),"")</f>
        <v/>
      </c>
      <c r="F22" t="str">
        <f>IFERROR(IF(HLOOKUP(F$13,'Quote Application form'!$C$113:$AR$264,ROW()-11,FALSE)=0,"",HLOOKUP(F$13,'Quote Application form'!$C$113:$AR$264,ROW()-11,FALSE)),"")</f>
        <v/>
      </c>
      <c r="G22" t="str">
        <f>IFERROR(IF(HLOOKUP(G$13,'Quote Application form'!$C$113:$AR$264,ROW()-11,FALSE)=0,"",HLOOKUP(G$13,'Quote Application form'!$C$113:$AR$264,ROW()-11,FALSE)),"")</f>
        <v/>
      </c>
      <c r="H22" t="str">
        <f>IFERROR(IF(HLOOKUP(H$13,'Quote Application form'!$C$113:$AR$264,ROW()-11,FALSE)=0,"",HLOOKUP(H$13,'Quote Application form'!$C$113:$AR$264,ROW()-11,FALSE)),"")</f>
        <v/>
      </c>
      <c r="I22" t="str">
        <f>IFERROR(IF(HLOOKUP(I$13,'Quote Application form'!$C$113:$AR$264,ROW()-11,FALSE)=0,"",HLOOKUP(I$13,'Quote Application form'!$C$113:$AR$264,ROW()-11,FALSE)),"")</f>
        <v/>
      </c>
      <c r="J22" t="str">
        <f>IFERROR(IF(HLOOKUP(J$13,'Quote Application form'!$C$113:$AR$264,ROW()-11,FALSE)=0,"",HLOOKUP(J$13,'Quote Application form'!$C$113:$AR$264,ROW()-11,FALSE)),"")</f>
        <v/>
      </c>
      <c r="K22" t="str">
        <f>IFERROR(IF(HLOOKUP(K$13,'Quote Application form'!$C$113:$AR$264,ROW()-11,FALSE)=0,"",HLOOKUP(K$13,'Quote Application form'!$C$113:$AR$264,ROW()-11,FALSE)),"")</f>
        <v/>
      </c>
      <c r="L22" t="str">
        <f>IFERROR(IF(HLOOKUP(L$13,'Quote Application form'!$C$113:$AR$264,ROW()-11,FALSE)=0,"",HLOOKUP(L$13,'Quote Application form'!$C$113:$AR$264,ROW()-11,FALSE)),"")</f>
        <v/>
      </c>
      <c r="M22" t="str">
        <f>IFERROR(IF(HLOOKUP(M$13,'Quote Application form'!$C$113:$AR$264,ROW()-11,FALSE)=0,"",HLOOKUP(M$13,'Quote Application form'!$C$113:$AR$264,ROW()-11,FALSE)),"")</f>
        <v/>
      </c>
      <c r="N22" t="str">
        <f>IFERROR(IF(HLOOKUP(N$13,'Quote Application form'!$C$113:$AR$264,ROW()-11,FALSE)=0,"",HLOOKUP(N$13,'Quote Application form'!$C$113:$AR$264,ROW()-11,FALSE)),"")</f>
        <v/>
      </c>
      <c r="O22" t="str">
        <f>IFERROR(IF(HLOOKUP(O$13,'Quote Application form'!$C$113:$AR$264,ROW()-11,FALSE)=0,"",HLOOKUP(O$13,'Quote Application form'!$C$113:$AR$264,ROW()-11,FALSE)),"")</f>
        <v/>
      </c>
      <c r="P22" t="str">
        <f>IFERROR(IF(HLOOKUP(P$13,'Quote Application form'!$C$113:$AR$264,ROW()-11,FALSE)=0,"",HLOOKUP(P$13,'Quote Application form'!$C$113:$AR$264,ROW()-11,FALSE)),"")</f>
        <v/>
      </c>
      <c r="Q22" t="str">
        <f>IFERROR(IF(HLOOKUP(Q$13,'Quote Application form'!$C$113:$AR$264,ROW()-11,FALSE)=0,"",HLOOKUP(Q$13,'Quote Application form'!$C$113:$AR$264,ROW()-11,FALSE)),"")</f>
        <v/>
      </c>
      <c r="R22" t="str">
        <f>IFERROR(IF(HLOOKUP(R$13,'Quote Application form'!$C$113:$AR$264,ROW()-11,FALSE)=0,"",HLOOKUP(R$13,'Quote Application form'!$C$113:$AR$264,ROW()-11,FALSE)),"")</f>
        <v/>
      </c>
      <c r="S22" t="str">
        <f>IFERROR(IF(HLOOKUP(S$13,'Quote Application form'!$C$113:$AR$264,ROW()-11,FALSE)=0,"",HLOOKUP(S$13,'Quote Application form'!$C$113:$AR$264,ROW()-11,FALSE)),"")</f>
        <v/>
      </c>
      <c r="T22" t="str">
        <f>IFERROR(IF(HLOOKUP(T$13,'Quote Application form'!$C$113:$AR$264,ROW()-11,FALSE)=0,"",HLOOKUP(T$13,'Quote Application form'!$C$113:$AR$264,ROW()-11,FALSE)),"")</f>
        <v/>
      </c>
      <c r="U22" t="str">
        <f>IFERROR(IF(HLOOKUP(U$13,'Quote Application form'!$C$113:$AR$264,ROW()-11,FALSE)=0,"",HLOOKUP(U$13,'Quote Application form'!$C$113:$AR$264,ROW()-11,FALSE)),"")</f>
        <v/>
      </c>
      <c r="V22" t="str">
        <f>IFERROR(IF(HLOOKUP(V$13,'Quote Application form'!$C$113:$AR$264,ROW()-11,FALSE)=0,"",HLOOKUP(V$13,'Quote Application form'!$C$113:$AR$264,ROW()-11,FALSE)),"")</f>
        <v/>
      </c>
      <c r="W22" t="str">
        <f>IFERROR(IF(HLOOKUP(W$13,'Quote Application form'!$C$113:$AR$264,ROW()-11,FALSE)=0,"",HLOOKUP(W$13,'Quote Application form'!$C$113:$AR$264,ROW()-11,FALSE)),"")</f>
        <v/>
      </c>
      <c r="X22" t="str">
        <f>IFERROR(IF(HLOOKUP(X$13,'Quote Application form'!$C$113:$AR$264,ROW()-11,FALSE)=0,"",HLOOKUP(X$13,'Quote Application form'!$C$113:$AR$264,ROW()-11,FALSE)),"")</f>
        <v/>
      </c>
      <c r="Y22" t="str">
        <f>IFERROR(IF(HLOOKUP(Y$13,'Quote Application form'!$C$113:$AR$264,ROW()-11,FALSE)=0,"",HLOOKUP(Y$13,'Quote Application form'!$C$113:$AR$264,ROW()-11,FALSE)),"")</f>
        <v/>
      </c>
      <c r="Z22" t="str">
        <f>IFERROR(IF(HLOOKUP(Z$13,'Quote Application form'!$C$113:$AR$264,ROW()-11,FALSE)=0,"",HLOOKUP(Z$13,'Quote Application form'!$C$113:$AR$264,ROW()-11,FALSE)),"")</f>
        <v/>
      </c>
      <c r="AA22" t="str">
        <f>IFERROR(IF(HLOOKUP(AA$13,'Quote Application form'!$C$113:$AR$264,ROW()-11,FALSE)=0,"",HLOOKUP(AA$13,'Quote Application form'!$C$113:$AR$264,ROW()-11,FALSE)),"")</f>
        <v/>
      </c>
      <c r="AB22" t="str">
        <f>IFERROR(IF(HLOOKUP(AB$13,'Quote Application form'!$C$113:$AR$264,ROW()-11,FALSE)=0,"",HLOOKUP(AB$13,'Quote Application form'!$C$113:$AR$264,ROW()-11,FALSE)),"")</f>
        <v/>
      </c>
      <c r="AC22" t="str">
        <f>IFERROR(IF(HLOOKUP(AC$13,'Quote Application form'!$C$113:$AR$264,ROW()-11,FALSE)=0,"",HLOOKUP(AC$13,'Quote Application form'!$C$113:$AR$264,ROW()-11,FALSE)),"")</f>
        <v/>
      </c>
      <c r="AD22" t="str">
        <f>IFERROR(IF(HLOOKUP(AD$13,'Quote Application form'!$C$113:$AR$264,ROW()-11,FALSE)=0,"",HLOOKUP(AD$13,'Quote Application form'!$C$113:$AR$264,ROW()-11,FALSE)),"")</f>
        <v/>
      </c>
      <c r="AE22" t="str">
        <f>IFERROR(IF(HLOOKUP(AE$13,'Quote Application form'!$C$113:$AR$264,ROW()-11,FALSE)=0,"",HLOOKUP(AE$13,'Quote Application form'!$C$113:$AR$264,ROW()-11,FALSE)),"")</f>
        <v/>
      </c>
      <c r="AF22" t="str">
        <f>IF('Quote Application form'!AJ123=0,"",HLOOKUP(AF$13,'Quote Application form'!$C$113:$AR$264,ROW()-11,FALSE))</f>
        <v/>
      </c>
      <c r="AG22" t="str">
        <f>IF('Quote Application form'!AK123=0,"",HLOOKUP(AG$13,'Quote Application form'!$C$113:$AR$264,ROW()-11,FALSE))</f>
        <v/>
      </c>
      <c r="AH22" t="str">
        <f>IF('Quote Application form'!AL123=0,"",HLOOKUP(AH$13,'Quote Application form'!$C$113:$AR$264,ROW()-11,FALSE))</f>
        <v/>
      </c>
      <c r="AI22" t="str">
        <f>IF('Quote Application form'!AM123=0,"",HLOOKUP(AI$13,'Quote Application form'!$C$113:$AR$264,ROW()-11,FALSE))</f>
        <v/>
      </c>
      <c r="AJ22" t="str">
        <f>IF('Quote Application form'!AN123=0,"",HLOOKUP(AJ$13,'Quote Application form'!$C$113:$AR$264,ROW()-11,FALSE))</f>
        <v/>
      </c>
      <c r="AK22" t="str">
        <f>IF('Quote Application form'!AO123=0,"",HLOOKUP(AK$13,'Quote Application form'!$C$113:$AR$264,ROW()-11,FALSE))</f>
        <v/>
      </c>
      <c r="AL22" t="str">
        <f>IF('Quote Application form'!AP123=0,"",HLOOKUP(AL$13,'Quote Application form'!$C$113:$AR$264,ROW()-11,FALSE))</f>
        <v/>
      </c>
      <c r="AM22" t="str">
        <f>IF('Quote Application form'!AQ123=0,"",HLOOKUP(AM$13,'Quote Application form'!$C$113:$AR$264,ROW()-11,FALSE))</f>
        <v/>
      </c>
      <c r="AN22" t="str">
        <f>IF('Quote Application form'!AR123=0,"",HLOOKUP(AN$13,'Quote Application form'!$C$113:$AR$264,ROW()-11,FALSE))</f>
        <v/>
      </c>
      <c r="AO22" t="str">
        <f>IF('Quote Application form'!AS123=0,"",HLOOKUP(AO$13,'Quote Application form'!$C$113:$AR$264,ROW()-11,FALSE))</f>
        <v/>
      </c>
      <c r="AP22" t="str">
        <f>IF('Quote Application form'!AT123=0,"",HLOOKUP(AP$13,'Quote Application form'!$C$113:$AR$264,ROW()-11,FALSE))</f>
        <v/>
      </c>
    </row>
    <row r="23" spans="1:42" x14ac:dyDescent="0.2">
      <c r="A23" t="str">
        <f>IFERROR(IF(HLOOKUP(A$13,'Quote Application form'!$C$113:$AR$264,ROW()-11,FALSE)=0,"",HLOOKUP(A$13,'Quote Application form'!$C$113:$AR$264,ROW()-11,FALSE)),"")</f>
        <v/>
      </c>
      <c r="B23" t="str">
        <f>IFERROR(IF(HLOOKUP(B$13,'Quote Application form'!$C$113:$AR$264,ROW()-11,FALSE)=0,"",HLOOKUP(B$13,'Quote Application form'!$C$113:$AR$264,ROW()-11,FALSE)),"")</f>
        <v/>
      </c>
      <c r="C23" t="str">
        <f>IFERROR(IF(HLOOKUP(C$13,'Quote Application form'!$C$113:$AR$264,ROW()-11,FALSE)=0,"",HLOOKUP(C$13,'Quote Application form'!$C$113:$AR$264,ROW()-11,FALSE)),"")</f>
        <v/>
      </c>
      <c r="D23" t="str">
        <f>IFERROR(IF(HLOOKUP(D$13,'Quote Application form'!$C$113:$AR$264,ROW()-11,FALSE)=0,"",HLOOKUP(D$13,'Quote Application form'!$C$113:$AR$264,ROW()-11,FALSE)),"")</f>
        <v/>
      </c>
      <c r="E23" t="str">
        <f>IFERROR(IF(HLOOKUP(E$13,'Quote Application form'!$C$113:$AR$264,ROW()-11,FALSE)=0,"",HLOOKUP(E$13,'Quote Application form'!$C$113:$AR$264,ROW()-11,FALSE)),"")</f>
        <v/>
      </c>
      <c r="F23" t="str">
        <f>IFERROR(IF(HLOOKUP(F$13,'Quote Application form'!$C$113:$AR$264,ROW()-11,FALSE)=0,"",HLOOKUP(F$13,'Quote Application form'!$C$113:$AR$264,ROW()-11,FALSE)),"")</f>
        <v/>
      </c>
      <c r="G23" t="str">
        <f>IFERROR(IF(HLOOKUP(G$13,'Quote Application form'!$C$113:$AR$264,ROW()-11,FALSE)=0,"",HLOOKUP(G$13,'Quote Application form'!$C$113:$AR$264,ROW()-11,FALSE)),"")</f>
        <v/>
      </c>
      <c r="H23" t="str">
        <f>IFERROR(IF(HLOOKUP(H$13,'Quote Application form'!$C$113:$AR$264,ROW()-11,FALSE)=0,"",HLOOKUP(H$13,'Quote Application form'!$C$113:$AR$264,ROW()-11,FALSE)),"")</f>
        <v/>
      </c>
      <c r="I23" t="str">
        <f>IFERROR(IF(HLOOKUP(I$13,'Quote Application form'!$C$113:$AR$264,ROW()-11,FALSE)=0,"",HLOOKUP(I$13,'Quote Application form'!$C$113:$AR$264,ROW()-11,FALSE)),"")</f>
        <v/>
      </c>
      <c r="J23" t="str">
        <f>IFERROR(IF(HLOOKUP(J$13,'Quote Application form'!$C$113:$AR$264,ROW()-11,FALSE)=0,"",HLOOKUP(J$13,'Quote Application form'!$C$113:$AR$264,ROW()-11,FALSE)),"")</f>
        <v/>
      </c>
      <c r="K23" t="str">
        <f>IFERROR(IF(HLOOKUP(K$13,'Quote Application form'!$C$113:$AR$264,ROW()-11,FALSE)=0,"",HLOOKUP(K$13,'Quote Application form'!$C$113:$AR$264,ROW()-11,FALSE)),"")</f>
        <v/>
      </c>
      <c r="L23" t="str">
        <f>IFERROR(IF(HLOOKUP(L$13,'Quote Application form'!$C$113:$AR$264,ROW()-11,FALSE)=0,"",HLOOKUP(L$13,'Quote Application form'!$C$113:$AR$264,ROW()-11,FALSE)),"")</f>
        <v/>
      </c>
      <c r="M23" t="str">
        <f>IFERROR(IF(HLOOKUP(M$13,'Quote Application form'!$C$113:$AR$264,ROW()-11,FALSE)=0,"",HLOOKUP(M$13,'Quote Application form'!$C$113:$AR$264,ROW()-11,FALSE)),"")</f>
        <v/>
      </c>
      <c r="N23" t="str">
        <f>IFERROR(IF(HLOOKUP(N$13,'Quote Application form'!$C$113:$AR$264,ROW()-11,FALSE)=0,"",HLOOKUP(N$13,'Quote Application form'!$C$113:$AR$264,ROW()-11,FALSE)),"")</f>
        <v/>
      </c>
      <c r="O23" t="str">
        <f>IFERROR(IF(HLOOKUP(O$13,'Quote Application form'!$C$113:$AR$264,ROW()-11,FALSE)=0,"",HLOOKUP(O$13,'Quote Application form'!$C$113:$AR$264,ROW()-11,FALSE)),"")</f>
        <v/>
      </c>
      <c r="P23" t="str">
        <f>IFERROR(IF(HLOOKUP(P$13,'Quote Application form'!$C$113:$AR$264,ROW()-11,FALSE)=0,"",HLOOKUP(P$13,'Quote Application form'!$C$113:$AR$264,ROW()-11,FALSE)),"")</f>
        <v/>
      </c>
      <c r="Q23" t="str">
        <f>IFERROR(IF(HLOOKUP(Q$13,'Quote Application form'!$C$113:$AR$264,ROW()-11,FALSE)=0,"",HLOOKUP(Q$13,'Quote Application form'!$C$113:$AR$264,ROW()-11,FALSE)),"")</f>
        <v/>
      </c>
      <c r="R23" t="str">
        <f>IFERROR(IF(HLOOKUP(R$13,'Quote Application form'!$C$113:$AR$264,ROW()-11,FALSE)=0,"",HLOOKUP(R$13,'Quote Application form'!$C$113:$AR$264,ROW()-11,FALSE)),"")</f>
        <v/>
      </c>
      <c r="S23" t="str">
        <f>IFERROR(IF(HLOOKUP(S$13,'Quote Application form'!$C$113:$AR$264,ROW()-11,FALSE)=0,"",HLOOKUP(S$13,'Quote Application form'!$C$113:$AR$264,ROW()-11,FALSE)),"")</f>
        <v/>
      </c>
      <c r="T23" t="str">
        <f>IFERROR(IF(HLOOKUP(T$13,'Quote Application form'!$C$113:$AR$264,ROW()-11,FALSE)=0,"",HLOOKUP(T$13,'Quote Application form'!$C$113:$AR$264,ROW()-11,FALSE)),"")</f>
        <v/>
      </c>
      <c r="U23" t="str">
        <f>IFERROR(IF(HLOOKUP(U$13,'Quote Application form'!$C$113:$AR$264,ROW()-11,FALSE)=0,"",HLOOKUP(U$13,'Quote Application form'!$C$113:$AR$264,ROW()-11,FALSE)),"")</f>
        <v/>
      </c>
      <c r="V23" t="str">
        <f>IFERROR(IF(HLOOKUP(V$13,'Quote Application form'!$C$113:$AR$264,ROW()-11,FALSE)=0,"",HLOOKUP(V$13,'Quote Application form'!$C$113:$AR$264,ROW()-11,FALSE)),"")</f>
        <v/>
      </c>
      <c r="W23" t="str">
        <f>IFERROR(IF(HLOOKUP(W$13,'Quote Application form'!$C$113:$AR$264,ROW()-11,FALSE)=0,"",HLOOKUP(W$13,'Quote Application form'!$C$113:$AR$264,ROW()-11,FALSE)),"")</f>
        <v/>
      </c>
      <c r="X23" t="str">
        <f>IFERROR(IF(HLOOKUP(X$13,'Quote Application form'!$C$113:$AR$264,ROW()-11,FALSE)=0,"",HLOOKUP(X$13,'Quote Application form'!$C$113:$AR$264,ROW()-11,FALSE)),"")</f>
        <v/>
      </c>
      <c r="Y23" t="str">
        <f>IFERROR(IF(HLOOKUP(Y$13,'Quote Application form'!$C$113:$AR$264,ROW()-11,FALSE)=0,"",HLOOKUP(Y$13,'Quote Application form'!$C$113:$AR$264,ROW()-11,FALSE)),"")</f>
        <v/>
      </c>
      <c r="Z23" t="str">
        <f>IFERROR(IF(HLOOKUP(Z$13,'Quote Application form'!$C$113:$AR$264,ROW()-11,FALSE)=0,"",HLOOKUP(Z$13,'Quote Application form'!$C$113:$AR$264,ROW()-11,FALSE)),"")</f>
        <v/>
      </c>
      <c r="AA23" t="str">
        <f>IFERROR(IF(HLOOKUP(AA$13,'Quote Application form'!$C$113:$AR$264,ROW()-11,FALSE)=0,"",HLOOKUP(AA$13,'Quote Application form'!$C$113:$AR$264,ROW()-11,FALSE)),"")</f>
        <v/>
      </c>
      <c r="AB23" t="str">
        <f>IFERROR(IF(HLOOKUP(AB$13,'Quote Application form'!$C$113:$AR$264,ROW()-11,FALSE)=0,"",HLOOKUP(AB$13,'Quote Application form'!$C$113:$AR$264,ROW()-11,FALSE)),"")</f>
        <v/>
      </c>
      <c r="AC23" t="str">
        <f>IFERROR(IF(HLOOKUP(AC$13,'Quote Application form'!$C$113:$AR$264,ROW()-11,FALSE)=0,"",HLOOKUP(AC$13,'Quote Application form'!$C$113:$AR$264,ROW()-11,FALSE)),"")</f>
        <v/>
      </c>
      <c r="AD23" t="str">
        <f>IFERROR(IF(HLOOKUP(AD$13,'Quote Application form'!$C$113:$AR$264,ROW()-11,FALSE)=0,"",HLOOKUP(AD$13,'Quote Application form'!$C$113:$AR$264,ROW()-11,FALSE)),"")</f>
        <v/>
      </c>
      <c r="AE23" t="str">
        <f>IFERROR(IF(HLOOKUP(AE$13,'Quote Application form'!$C$113:$AR$264,ROW()-11,FALSE)=0,"",HLOOKUP(AE$13,'Quote Application form'!$C$113:$AR$264,ROW()-11,FALSE)),"")</f>
        <v/>
      </c>
      <c r="AF23" t="str">
        <f>IF('Quote Application form'!AJ124=0,"",HLOOKUP(AF$13,'Quote Application form'!$C$113:$AR$264,ROW()-11,FALSE))</f>
        <v/>
      </c>
      <c r="AG23" t="str">
        <f>IF('Quote Application form'!AK124=0,"",HLOOKUP(AG$13,'Quote Application form'!$C$113:$AR$264,ROW()-11,FALSE))</f>
        <v/>
      </c>
      <c r="AH23" t="str">
        <f>IF('Quote Application form'!AL124=0,"",HLOOKUP(AH$13,'Quote Application form'!$C$113:$AR$264,ROW()-11,FALSE))</f>
        <v/>
      </c>
      <c r="AI23" t="str">
        <f>IF('Quote Application form'!AM124=0,"",HLOOKUP(AI$13,'Quote Application form'!$C$113:$AR$264,ROW()-11,FALSE))</f>
        <v/>
      </c>
      <c r="AJ23" t="str">
        <f>IF('Quote Application form'!AN124=0,"",HLOOKUP(AJ$13,'Quote Application form'!$C$113:$AR$264,ROW()-11,FALSE))</f>
        <v/>
      </c>
      <c r="AK23" t="str">
        <f>IF('Quote Application form'!AO124=0,"",HLOOKUP(AK$13,'Quote Application form'!$C$113:$AR$264,ROW()-11,FALSE))</f>
        <v/>
      </c>
      <c r="AL23" t="str">
        <f>IF('Quote Application form'!AP124=0,"",HLOOKUP(AL$13,'Quote Application form'!$C$113:$AR$264,ROW()-11,FALSE))</f>
        <v/>
      </c>
      <c r="AM23" t="str">
        <f>IF('Quote Application form'!AQ124=0,"",HLOOKUP(AM$13,'Quote Application form'!$C$113:$AR$264,ROW()-11,FALSE))</f>
        <v/>
      </c>
      <c r="AN23" t="str">
        <f>IF('Quote Application form'!AR124=0,"",HLOOKUP(AN$13,'Quote Application form'!$C$113:$AR$264,ROW()-11,FALSE))</f>
        <v/>
      </c>
      <c r="AO23" t="str">
        <f>IF('Quote Application form'!AS124=0,"",HLOOKUP(AO$13,'Quote Application form'!$C$113:$AR$264,ROW()-11,FALSE))</f>
        <v/>
      </c>
      <c r="AP23" t="str">
        <f>IF('Quote Application form'!AT124=0,"",HLOOKUP(AP$13,'Quote Application form'!$C$113:$AR$264,ROW()-11,FALSE))</f>
        <v/>
      </c>
    </row>
    <row r="24" spans="1:42" x14ac:dyDescent="0.2">
      <c r="A24" t="str">
        <f>IFERROR(IF(HLOOKUP(A$13,'Quote Application form'!$C$113:$AR$264,ROW()-11,FALSE)=0,"",HLOOKUP(A$13,'Quote Application form'!$C$113:$AR$264,ROW()-11,FALSE)),"")</f>
        <v/>
      </c>
      <c r="B24" t="str">
        <f>IFERROR(IF(HLOOKUP(B$13,'Quote Application form'!$C$113:$AR$264,ROW()-11,FALSE)=0,"",HLOOKUP(B$13,'Quote Application form'!$C$113:$AR$264,ROW()-11,FALSE)),"")</f>
        <v/>
      </c>
      <c r="C24" t="str">
        <f>IFERROR(IF(HLOOKUP(C$13,'Quote Application form'!$C$113:$AR$264,ROW()-11,FALSE)=0,"",HLOOKUP(C$13,'Quote Application form'!$C$113:$AR$264,ROW()-11,FALSE)),"")</f>
        <v/>
      </c>
      <c r="D24" t="str">
        <f>IFERROR(IF(HLOOKUP(D$13,'Quote Application form'!$C$113:$AR$264,ROW()-11,FALSE)=0,"",HLOOKUP(D$13,'Quote Application form'!$C$113:$AR$264,ROW()-11,FALSE)),"")</f>
        <v/>
      </c>
      <c r="E24" t="str">
        <f>IFERROR(IF(HLOOKUP(E$13,'Quote Application form'!$C$113:$AR$264,ROW()-11,FALSE)=0,"",HLOOKUP(E$13,'Quote Application form'!$C$113:$AR$264,ROW()-11,FALSE)),"")</f>
        <v/>
      </c>
      <c r="F24" t="str">
        <f>IFERROR(IF(HLOOKUP(F$13,'Quote Application form'!$C$113:$AR$264,ROW()-11,FALSE)=0,"",HLOOKUP(F$13,'Quote Application form'!$C$113:$AR$264,ROW()-11,FALSE)),"")</f>
        <v/>
      </c>
      <c r="G24" t="str">
        <f>IFERROR(IF(HLOOKUP(G$13,'Quote Application form'!$C$113:$AR$264,ROW()-11,FALSE)=0,"",HLOOKUP(G$13,'Quote Application form'!$C$113:$AR$264,ROW()-11,FALSE)),"")</f>
        <v/>
      </c>
      <c r="H24" t="str">
        <f>IFERROR(IF(HLOOKUP(H$13,'Quote Application form'!$C$113:$AR$264,ROW()-11,FALSE)=0,"",HLOOKUP(H$13,'Quote Application form'!$C$113:$AR$264,ROW()-11,FALSE)),"")</f>
        <v/>
      </c>
      <c r="I24" t="str">
        <f>IFERROR(IF(HLOOKUP(I$13,'Quote Application form'!$C$113:$AR$264,ROW()-11,FALSE)=0,"",HLOOKUP(I$13,'Quote Application form'!$C$113:$AR$264,ROW()-11,FALSE)),"")</f>
        <v/>
      </c>
      <c r="J24" t="str">
        <f>IFERROR(IF(HLOOKUP(J$13,'Quote Application form'!$C$113:$AR$264,ROW()-11,FALSE)=0,"",HLOOKUP(J$13,'Quote Application form'!$C$113:$AR$264,ROW()-11,FALSE)),"")</f>
        <v/>
      </c>
      <c r="K24" t="str">
        <f>IFERROR(IF(HLOOKUP(K$13,'Quote Application form'!$C$113:$AR$264,ROW()-11,FALSE)=0,"",HLOOKUP(K$13,'Quote Application form'!$C$113:$AR$264,ROW()-11,FALSE)),"")</f>
        <v/>
      </c>
      <c r="L24" t="str">
        <f>IFERROR(IF(HLOOKUP(L$13,'Quote Application form'!$C$113:$AR$264,ROW()-11,FALSE)=0,"",HLOOKUP(L$13,'Quote Application form'!$C$113:$AR$264,ROW()-11,FALSE)),"")</f>
        <v/>
      </c>
      <c r="M24" t="str">
        <f>IFERROR(IF(HLOOKUP(M$13,'Quote Application form'!$C$113:$AR$264,ROW()-11,FALSE)=0,"",HLOOKUP(M$13,'Quote Application form'!$C$113:$AR$264,ROW()-11,FALSE)),"")</f>
        <v/>
      </c>
      <c r="N24" t="str">
        <f>IFERROR(IF(HLOOKUP(N$13,'Quote Application form'!$C$113:$AR$264,ROW()-11,FALSE)=0,"",HLOOKUP(N$13,'Quote Application form'!$C$113:$AR$264,ROW()-11,FALSE)),"")</f>
        <v/>
      </c>
      <c r="O24" t="str">
        <f>IFERROR(IF(HLOOKUP(O$13,'Quote Application form'!$C$113:$AR$264,ROW()-11,FALSE)=0,"",HLOOKUP(O$13,'Quote Application form'!$C$113:$AR$264,ROW()-11,FALSE)),"")</f>
        <v/>
      </c>
      <c r="P24" t="str">
        <f>IFERROR(IF(HLOOKUP(P$13,'Quote Application form'!$C$113:$AR$264,ROW()-11,FALSE)=0,"",HLOOKUP(P$13,'Quote Application form'!$C$113:$AR$264,ROW()-11,FALSE)),"")</f>
        <v/>
      </c>
      <c r="Q24" t="str">
        <f>IFERROR(IF(HLOOKUP(Q$13,'Quote Application form'!$C$113:$AR$264,ROW()-11,FALSE)=0,"",HLOOKUP(Q$13,'Quote Application form'!$C$113:$AR$264,ROW()-11,FALSE)),"")</f>
        <v/>
      </c>
      <c r="R24" t="str">
        <f>IFERROR(IF(HLOOKUP(R$13,'Quote Application form'!$C$113:$AR$264,ROW()-11,FALSE)=0,"",HLOOKUP(R$13,'Quote Application form'!$C$113:$AR$264,ROW()-11,FALSE)),"")</f>
        <v/>
      </c>
      <c r="S24" t="str">
        <f>IFERROR(IF(HLOOKUP(S$13,'Quote Application form'!$C$113:$AR$264,ROW()-11,FALSE)=0,"",HLOOKUP(S$13,'Quote Application form'!$C$113:$AR$264,ROW()-11,FALSE)),"")</f>
        <v/>
      </c>
      <c r="T24" t="str">
        <f>IFERROR(IF(HLOOKUP(T$13,'Quote Application form'!$C$113:$AR$264,ROW()-11,FALSE)=0,"",HLOOKUP(T$13,'Quote Application form'!$C$113:$AR$264,ROW()-11,FALSE)),"")</f>
        <v/>
      </c>
      <c r="U24" t="str">
        <f>IFERROR(IF(HLOOKUP(U$13,'Quote Application form'!$C$113:$AR$264,ROW()-11,FALSE)=0,"",HLOOKUP(U$13,'Quote Application form'!$C$113:$AR$264,ROW()-11,FALSE)),"")</f>
        <v/>
      </c>
      <c r="V24" t="str">
        <f>IFERROR(IF(HLOOKUP(V$13,'Quote Application form'!$C$113:$AR$264,ROW()-11,FALSE)=0,"",HLOOKUP(V$13,'Quote Application form'!$C$113:$AR$264,ROW()-11,FALSE)),"")</f>
        <v/>
      </c>
      <c r="W24" t="str">
        <f>IFERROR(IF(HLOOKUP(W$13,'Quote Application form'!$C$113:$AR$264,ROW()-11,FALSE)=0,"",HLOOKUP(W$13,'Quote Application form'!$C$113:$AR$264,ROW()-11,FALSE)),"")</f>
        <v/>
      </c>
      <c r="X24" t="str">
        <f>IFERROR(IF(HLOOKUP(X$13,'Quote Application form'!$C$113:$AR$264,ROW()-11,FALSE)=0,"",HLOOKUP(X$13,'Quote Application form'!$C$113:$AR$264,ROW()-11,FALSE)),"")</f>
        <v/>
      </c>
      <c r="Y24" t="str">
        <f>IFERROR(IF(HLOOKUP(Y$13,'Quote Application form'!$C$113:$AR$264,ROW()-11,FALSE)=0,"",HLOOKUP(Y$13,'Quote Application form'!$C$113:$AR$264,ROW()-11,FALSE)),"")</f>
        <v/>
      </c>
      <c r="Z24" t="str">
        <f>IFERROR(IF(HLOOKUP(Z$13,'Quote Application form'!$C$113:$AR$264,ROW()-11,FALSE)=0,"",HLOOKUP(Z$13,'Quote Application form'!$C$113:$AR$264,ROW()-11,FALSE)),"")</f>
        <v/>
      </c>
      <c r="AA24" t="str">
        <f>IFERROR(IF(HLOOKUP(AA$13,'Quote Application form'!$C$113:$AR$264,ROW()-11,FALSE)=0,"",HLOOKUP(AA$13,'Quote Application form'!$C$113:$AR$264,ROW()-11,FALSE)),"")</f>
        <v/>
      </c>
      <c r="AB24" t="str">
        <f>IFERROR(IF(HLOOKUP(AB$13,'Quote Application form'!$C$113:$AR$264,ROW()-11,FALSE)=0,"",HLOOKUP(AB$13,'Quote Application form'!$C$113:$AR$264,ROW()-11,FALSE)),"")</f>
        <v/>
      </c>
      <c r="AC24" t="str">
        <f>IFERROR(IF(HLOOKUP(AC$13,'Quote Application form'!$C$113:$AR$264,ROW()-11,FALSE)=0,"",HLOOKUP(AC$13,'Quote Application form'!$C$113:$AR$264,ROW()-11,FALSE)),"")</f>
        <v/>
      </c>
      <c r="AD24" t="str">
        <f>IFERROR(IF(HLOOKUP(AD$13,'Quote Application form'!$C$113:$AR$264,ROW()-11,FALSE)=0,"",HLOOKUP(AD$13,'Quote Application form'!$C$113:$AR$264,ROW()-11,FALSE)),"")</f>
        <v/>
      </c>
      <c r="AE24" t="str">
        <f>IFERROR(IF(HLOOKUP(AE$13,'Quote Application form'!$C$113:$AR$264,ROW()-11,FALSE)=0,"",HLOOKUP(AE$13,'Quote Application form'!$C$113:$AR$264,ROW()-11,FALSE)),"")</f>
        <v/>
      </c>
      <c r="AF24" t="str">
        <f>IF('Quote Application form'!AJ125=0,"",HLOOKUP(AF$13,'Quote Application form'!$C$113:$AR$264,ROW()-11,FALSE))</f>
        <v/>
      </c>
      <c r="AG24" t="str">
        <f>IF('Quote Application form'!AK125=0,"",HLOOKUP(AG$13,'Quote Application form'!$C$113:$AR$264,ROW()-11,FALSE))</f>
        <v/>
      </c>
      <c r="AH24" t="str">
        <f>IF('Quote Application form'!AL125=0,"",HLOOKUP(AH$13,'Quote Application form'!$C$113:$AR$264,ROW()-11,FALSE))</f>
        <v/>
      </c>
      <c r="AI24" t="str">
        <f>IF('Quote Application form'!AM125=0,"",HLOOKUP(AI$13,'Quote Application form'!$C$113:$AR$264,ROW()-11,FALSE))</f>
        <v/>
      </c>
      <c r="AJ24" t="str">
        <f>IF('Quote Application form'!AN125=0,"",HLOOKUP(AJ$13,'Quote Application form'!$C$113:$AR$264,ROW()-11,FALSE))</f>
        <v/>
      </c>
      <c r="AK24" t="str">
        <f>IF('Quote Application form'!AO125=0,"",HLOOKUP(AK$13,'Quote Application form'!$C$113:$AR$264,ROW()-11,FALSE))</f>
        <v/>
      </c>
      <c r="AL24" t="str">
        <f>IF('Quote Application form'!AP125=0,"",HLOOKUP(AL$13,'Quote Application form'!$C$113:$AR$264,ROW()-11,FALSE))</f>
        <v/>
      </c>
      <c r="AM24" t="str">
        <f>IF('Quote Application form'!AQ125=0,"",HLOOKUP(AM$13,'Quote Application form'!$C$113:$AR$264,ROW()-11,FALSE))</f>
        <v/>
      </c>
      <c r="AN24" t="str">
        <f>IF('Quote Application form'!AR125=0,"",HLOOKUP(AN$13,'Quote Application form'!$C$113:$AR$264,ROW()-11,FALSE))</f>
        <v/>
      </c>
      <c r="AO24" t="str">
        <f>IF('Quote Application form'!AS125=0,"",HLOOKUP(AO$13,'Quote Application form'!$C$113:$AR$264,ROW()-11,FALSE))</f>
        <v/>
      </c>
      <c r="AP24" t="str">
        <f>IF('Quote Application form'!AT125=0,"",HLOOKUP(AP$13,'Quote Application form'!$C$113:$AR$264,ROW()-11,FALSE))</f>
        <v/>
      </c>
    </row>
    <row r="25" spans="1:42" x14ac:dyDescent="0.2">
      <c r="A25" t="str">
        <f>IFERROR(IF(HLOOKUP(A$13,'Quote Application form'!$C$113:$AR$264,ROW()-11,FALSE)=0,"",HLOOKUP(A$13,'Quote Application form'!$C$113:$AR$264,ROW()-11,FALSE)),"")</f>
        <v/>
      </c>
      <c r="B25" t="str">
        <f>IFERROR(IF(HLOOKUP(B$13,'Quote Application form'!$C$113:$AR$264,ROW()-11,FALSE)=0,"",HLOOKUP(B$13,'Quote Application form'!$C$113:$AR$264,ROW()-11,FALSE)),"")</f>
        <v/>
      </c>
      <c r="C25" t="str">
        <f>IFERROR(IF(HLOOKUP(C$13,'Quote Application form'!$C$113:$AR$264,ROW()-11,FALSE)=0,"",HLOOKUP(C$13,'Quote Application form'!$C$113:$AR$264,ROW()-11,FALSE)),"")</f>
        <v/>
      </c>
      <c r="D25" t="str">
        <f>IFERROR(IF(HLOOKUP(D$13,'Quote Application form'!$C$113:$AR$264,ROW()-11,FALSE)=0,"",HLOOKUP(D$13,'Quote Application form'!$C$113:$AR$264,ROW()-11,FALSE)),"")</f>
        <v/>
      </c>
      <c r="E25" t="str">
        <f>IFERROR(IF(HLOOKUP(E$13,'Quote Application form'!$C$113:$AR$264,ROW()-11,FALSE)=0,"",HLOOKUP(E$13,'Quote Application form'!$C$113:$AR$264,ROW()-11,FALSE)),"")</f>
        <v/>
      </c>
      <c r="F25" t="str">
        <f>IFERROR(IF(HLOOKUP(F$13,'Quote Application form'!$C$113:$AR$264,ROW()-11,FALSE)=0,"",HLOOKUP(F$13,'Quote Application form'!$C$113:$AR$264,ROW()-11,FALSE)),"")</f>
        <v/>
      </c>
      <c r="G25" t="str">
        <f>IFERROR(IF(HLOOKUP(G$13,'Quote Application form'!$C$113:$AR$264,ROW()-11,FALSE)=0,"",HLOOKUP(G$13,'Quote Application form'!$C$113:$AR$264,ROW()-11,FALSE)),"")</f>
        <v/>
      </c>
      <c r="H25" t="str">
        <f>IFERROR(IF(HLOOKUP(H$13,'Quote Application form'!$C$113:$AR$264,ROW()-11,FALSE)=0,"",HLOOKUP(H$13,'Quote Application form'!$C$113:$AR$264,ROW()-11,FALSE)),"")</f>
        <v/>
      </c>
      <c r="I25" t="str">
        <f>IFERROR(IF(HLOOKUP(I$13,'Quote Application form'!$C$113:$AR$264,ROW()-11,FALSE)=0,"",HLOOKUP(I$13,'Quote Application form'!$C$113:$AR$264,ROW()-11,FALSE)),"")</f>
        <v/>
      </c>
      <c r="J25" t="str">
        <f>IFERROR(IF(HLOOKUP(J$13,'Quote Application form'!$C$113:$AR$264,ROW()-11,FALSE)=0,"",HLOOKUP(J$13,'Quote Application form'!$C$113:$AR$264,ROW()-11,FALSE)),"")</f>
        <v/>
      </c>
      <c r="K25" t="str">
        <f>IFERROR(IF(HLOOKUP(K$13,'Quote Application form'!$C$113:$AR$264,ROW()-11,FALSE)=0,"",HLOOKUP(K$13,'Quote Application form'!$C$113:$AR$264,ROW()-11,FALSE)),"")</f>
        <v/>
      </c>
      <c r="L25" t="str">
        <f>IFERROR(IF(HLOOKUP(L$13,'Quote Application form'!$C$113:$AR$264,ROW()-11,FALSE)=0,"",HLOOKUP(L$13,'Quote Application form'!$C$113:$AR$264,ROW()-11,FALSE)),"")</f>
        <v/>
      </c>
      <c r="M25" t="str">
        <f>IFERROR(IF(HLOOKUP(M$13,'Quote Application form'!$C$113:$AR$264,ROW()-11,FALSE)=0,"",HLOOKUP(M$13,'Quote Application form'!$C$113:$AR$264,ROW()-11,FALSE)),"")</f>
        <v/>
      </c>
      <c r="N25" t="str">
        <f>IFERROR(IF(HLOOKUP(N$13,'Quote Application form'!$C$113:$AR$264,ROW()-11,FALSE)=0,"",HLOOKUP(N$13,'Quote Application form'!$C$113:$AR$264,ROW()-11,FALSE)),"")</f>
        <v/>
      </c>
      <c r="O25" t="str">
        <f>IFERROR(IF(HLOOKUP(O$13,'Quote Application form'!$C$113:$AR$264,ROW()-11,FALSE)=0,"",HLOOKUP(O$13,'Quote Application form'!$C$113:$AR$264,ROW()-11,FALSE)),"")</f>
        <v/>
      </c>
      <c r="P25" t="str">
        <f>IFERROR(IF(HLOOKUP(P$13,'Quote Application form'!$C$113:$AR$264,ROW()-11,FALSE)=0,"",HLOOKUP(P$13,'Quote Application form'!$C$113:$AR$264,ROW()-11,FALSE)),"")</f>
        <v/>
      </c>
      <c r="Q25" t="str">
        <f>IFERROR(IF(HLOOKUP(Q$13,'Quote Application form'!$C$113:$AR$264,ROW()-11,FALSE)=0,"",HLOOKUP(Q$13,'Quote Application form'!$C$113:$AR$264,ROW()-11,FALSE)),"")</f>
        <v/>
      </c>
      <c r="R25" t="str">
        <f>IFERROR(IF(HLOOKUP(R$13,'Quote Application form'!$C$113:$AR$264,ROW()-11,FALSE)=0,"",HLOOKUP(R$13,'Quote Application form'!$C$113:$AR$264,ROW()-11,FALSE)),"")</f>
        <v/>
      </c>
      <c r="S25" t="str">
        <f>IFERROR(IF(HLOOKUP(S$13,'Quote Application form'!$C$113:$AR$264,ROW()-11,FALSE)=0,"",HLOOKUP(S$13,'Quote Application form'!$C$113:$AR$264,ROW()-11,FALSE)),"")</f>
        <v/>
      </c>
      <c r="T25" t="str">
        <f>IFERROR(IF(HLOOKUP(T$13,'Quote Application form'!$C$113:$AR$264,ROW()-11,FALSE)=0,"",HLOOKUP(T$13,'Quote Application form'!$C$113:$AR$264,ROW()-11,FALSE)),"")</f>
        <v/>
      </c>
      <c r="U25" t="str">
        <f>IFERROR(IF(HLOOKUP(U$13,'Quote Application form'!$C$113:$AR$264,ROW()-11,FALSE)=0,"",HLOOKUP(U$13,'Quote Application form'!$C$113:$AR$264,ROW()-11,FALSE)),"")</f>
        <v/>
      </c>
      <c r="V25" t="str">
        <f>IFERROR(IF(HLOOKUP(V$13,'Quote Application form'!$C$113:$AR$264,ROW()-11,FALSE)=0,"",HLOOKUP(V$13,'Quote Application form'!$C$113:$AR$264,ROW()-11,FALSE)),"")</f>
        <v/>
      </c>
      <c r="W25" t="str">
        <f>IFERROR(IF(HLOOKUP(W$13,'Quote Application form'!$C$113:$AR$264,ROW()-11,FALSE)=0,"",HLOOKUP(W$13,'Quote Application form'!$C$113:$AR$264,ROW()-11,FALSE)),"")</f>
        <v/>
      </c>
      <c r="X25" t="str">
        <f>IFERROR(IF(HLOOKUP(X$13,'Quote Application form'!$C$113:$AR$264,ROW()-11,FALSE)=0,"",HLOOKUP(X$13,'Quote Application form'!$C$113:$AR$264,ROW()-11,FALSE)),"")</f>
        <v/>
      </c>
      <c r="Y25" t="str">
        <f>IFERROR(IF(HLOOKUP(Y$13,'Quote Application form'!$C$113:$AR$264,ROW()-11,FALSE)=0,"",HLOOKUP(Y$13,'Quote Application form'!$C$113:$AR$264,ROW()-11,FALSE)),"")</f>
        <v/>
      </c>
      <c r="Z25" t="str">
        <f>IFERROR(IF(HLOOKUP(Z$13,'Quote Application form'!$C$113:$AR$264,ROW()-11,FALSE)=0,"",HLOOKUP(Z$13,'Quote Application form'!$C$113:$AR$264,ROW()-11,FALSE)),"")</f>
        <v/>
      </c>
      <c r="AA25" t="str">
        <f>IFERROR(IF(HLOOKUP(AA$13,'Quote Application form'!$C$113:$AR$264,ROW()-11,FALSE)=0,"",HLOOKUP(AA$13,'Quote Application form'!$C$113:$AR$264,ROW()-11,FALSE)),"")</f>
        <v/>
      </c>
      <c r="AB25" t="str">
        <f>IFERROR(IF(HLOOKUP(AB$13,'Quote Application form'!$C$113:$AR$264,ROW()-11,FALSE)=0,"",HLOOKUP(AB$13,'Quote Application form'!$C$113:$AR$264,ROW()-11,FALSE)),"")</f>
        <v/>
      </c>
      <c r="AC25" t="str">
        <f>IFERROR(IF(HLOOKUP(AC$13,'Quote Application form'!$C$113:$AR$264,ROW()-11,FALSE)=0,"",HLOOKUP(AC$13,'Quote Application form'!$C$113:$AR$264,ROW()-11,FALSE)),"")</f>
        <v/>
      </c>
      <c r="AD25" t="str">
        <f>IFERROR(IF(HLOOKUP(AD$13,'Quote Application form'!$C$113:$AR$264,ROW()-11,FALSE)=0,"",HLOOKUP(AD$13,'Quote Application form'!$C$113:$AR$264,ROW()-11,FALSE)),"")</f>
        <v/>
      </c>
      <c r="AE25" t="str">
        <f>IFERROR(IF(HLOOKUP(AE$13,'Quote Application form'!$C$113:$AR$264,ROW()-11,FALSE)=0,"",HLOOKUP(AE$13,'Quote Application form'!$C$113:$AR$264,ROW()-11,FALSE)),"")</f>
        <v/>
      </c>
      <c r="AF25" t="str">
        <f>IF('Quote Application form'!AJ126=0,"",HLOOKUP(AF$13,'Quote Application form'!$C$113:$AR$264,ROW()-11,FALSE))</f>
        <v/>
      </c>
      <c r="AG25" t="str">
        <f>IF('Quote Application form'!AK126=0,"",HLOOKUP(AG$13,'Quote Application form'!$C$113:$AR$264,ROW()-11,FALSE))</f>
        <v/>
      </c>
      <c r="AH25" t="str">
        <f>IF('Quote Application form'!AL126=0,"",HLOOKUP(AH$13,'Quote Application form'!$C$113:$AR$264,ROW()-11,FALSE))</f>
        <v/>
      </c>
      <c r="AI25" t="str">
        <f>IF('Quote Application form'!AM126=0,"",HLOOKUP(AI$13,'Quote Application form'!$C$113:$AR$264,ROW()-11,FALSE))</f>
        <v/>
      </c>
      <c r="AJ25" t="str">
        <f>IF('Quote Application form'!AN126=0,"",HLOOKUP(AJ$13,'Quote Application form'!$C$113:$AR$264,ROW()-11,FALSE))</f>
        <v/>
      </c>
      <c r="AK25" t="str">
        <f>IF('Quote Application form'!AO126=0,"",HLOOKUP(AK$13,'Quote Application form'!$C$113:$AR$264,ROW()-11,FALSE))</f>
        <v/>
      </c>
      <c r="AL25" t="str">
        <f>IF('Quote Application form'!AP126=0,"",HLOOKUP(AL$13,'Quote Application form'!$C$113:$AR$264,ROW()-11,FALSE))</f>
        <v/>
      </c>
      <c r="AM25" t="str">
        <f>IF('Quote Application form'!AQ126=0,"",HLOOKUP(AM$13,'Quote Application form'!$C$113:$AR$264,ROW()-11,FALSE))</f>
        <v/>
      </c>
      <c r="AN25" t="str">
        <f>IF('Quote Application form'!AR126=0,"",HLOOKUP(AN$13,'Quote Application form'!$C$113:$AR$264,ROW()-11,FALSE))</f>
        <v/>
      </c>
      <c r="AO25" t="str">
        <f>IF('Quote Application form'!AS126=0,"",HLOOKUP(AO$13,'Quote Application form'!$C$113:$AR$264,ROW()-11,FALSE))</f>
        <v/>
      </c>
      <c r="AP25" t="str">
        <f>IF('Quote Application form'!AT126=0,"",HLOOKUP(AP$13,'Quote Application form'!$C$113:$AR$264,ROW()-11,FALSE))</f>
        <v/>
      </c>
    </row>
    <row r="26" spans="1:42" x14ac:dyDescent="0.2">
      <c r="A26" t="str">
        <f>IFERROR(IF(HLOOKUP(A$13,'Quote Application form'!$C$113:$AR$264,ROW()-11,FALSE)=0,"",HLOOKUP(A$13,'Quote Application form'!$C$113:$AR$264,ROW()-11,FALSE)),"")</f>
        <v/>
      </c>
      <c r="B26" t="str">
        <f>IFERROR(IF(HLOOKUP(B$13,'Quote Application form'!$C$113:$AR$264,ROW()-11,FALSE)=0,"",HLOOKUP(B$13,'Quote Application form'!$C$113:$AR$264,ROW()-11,FALSE)),"")</f>
        <v/>
      </c>
      <c r="C26" t="str">
        <f>IFERROR(IF(HLOOKUP(C$13,'Quote Application form'!$C$113:$AR$264,ROW()-11,FALSE)=0,"",HLOOKUP(C$13,'Quote Application form'!$C$113:$AR$264,ROW()-11,FALSE)),"")</f>
        <v/>
      </c>
      <c r="D26" t="str">
        <f>IFERROR(IF(HLOOKUP(D$13,'Quote Application form'!$C$113:$AR$264,ROW()-11,FALSE)=0,"",HLOOKUP(D$13,'Quote Application form'!$C$113:$AR$264,ROW()-11,FALSE)),"")</f>
        <v/>
      </c>
      <c r="E26" t="str">
        <f>IFERROR(IF(HLOOKUP(E$13,'Quote Application form'!$C$113:$AR$264,ROW()-11,FALSE)=0,"",HLOOKUP(E$13,'Quote Application form'!$C$113:$AR$264,ROW()-11,FALSE)),"")</f>
        <v/>
      </c>
      <c r="F26" t="str">
        <f>IFERROR(IF(HLOOKUP(F$13,'Quote Application form'!$C$113:$AR$264,ROW()-11,FALSE)=0,"",HLOOKUP(F$13,'Quote Application form'!$C$113:$AR$264,ROW()-11,FALSE)),"")</f>
        <v/>
      </c>
      <c r="G26" t="str">
        <f>IFERROR(IF(HLOOKUP(G$13,'Quote Application form'!$C$113:$AR$264,ROW()-11,FALSE)=0,"",HLOOKUP(G$13,'Quote Application form'!$C$113:$AR$264,ROW()-11,FALSE)),"")</f>
        <v/>
      </c>
      <c r="H26" t="str">
        <f>IFERROR(IF(HLOOKUP(H$13,'Quote Application form'!$C$113:$AR$264,ROW()-11,FALSE)=0,"",HLOOKUP(H$13,'Quote Application form'!$C$113:$AR$264,ROW()-11,FALSE)),"")</f>
        <v/>
      </c>
      <c r="I26" t="str">
        <f>IFERROR(IF(HLOOKUP(I$13,'Quote Application form'!$C$113:$AR$264,ROW()-11,FALSE)=0,"",HLOOKUP(I$13,'Quote Application form'!$C$113:$AR$264,ROW()-11,FALSE)),"")</f>
        <v/>
      </c>
      <c r="J26" t="str">
        <f>IFERROR(IF(HLOOKUP(J$13,'Quote Application form'!$C$113:$AR$264,ROW()-11,FALSE)=0,"",HLOOKUP(J$13,'Quote Application form'!$C$113:$AR$264,ROW()-11,FALSE)),"")</f>
        <v/>
      </c>
      <c r="K26" t="str">
        <f>IFERROR(IF(HLOOKUP(K$13,'Quote Application form'!$C$113:$AR$264,ROW()-11,FALSE)=0,"",HLOOKUP(K$13,'Quote Application form'!$C$113:$AR$264,ROW()-11,FALSE)),"")</f>
        <v/>
      </c>
      <c r="L26" t="str">
        <f>IFERROR(IF(HLOOKUP(L$13,'Quote Application form'!$C$113:$AR$264,ROW()-11,FALSE)=0,"",HLOOKUP(L$13,'Quote Application form'!$C$113:$AR$264,ROW()-11,FALSE)),"")</f>
        <v/>
      </c>
      <c r="M26" t="str">
        <f>IFERROR(IF(HLOOKUP(M$13,'Quote Application form'!$C$113:$AR$264,ROW()-11,FALSE)=0,"",HLOOKUP(M$13,'Quote Application form'!$C$113:$AR$264,ROW()-11,FALSE)),"")</f>
        <v/>
      </c>
      <c r="N26" t="str">
        <f>IFERROR(IF(HLOOKUP(N$13,'Quote Application form'!$C$113:$AR$264,ROW()-11,FALSE)=0,"",HLOOKUP(N$13,'Quote Application form'!$C$113:$AR$264,ROW()-11,FALSE)),"")</f>
        <v/>
      </c>
      <c r="O26" t="str">
        <f>IFERROR(IF(HLOOKUP(O$13,'Quote Application form'!$C$113:$AR$264,ROW()-11,FALSE)=0,"",HLOOKUP(O$13,'Quote Application form'!$C$113:$AR$264,ROW()-11,FALSE)),"")</f>
        <v/>
      </c>
      <c r="P26" t="str">
        <f>IFERROR(IF(HLOOKUP(P$13,'Quote Application form'!$C$113:$AR$264,ROW()-11,FALSE)=0,"",HLOOKUP(P$13,'Quote Application form'!$C$113:$AR$264,ROW()-11,FALSE)),"")</f>
        <v/>
      </c>
      <c r="Q26" t="str">
        <f>IFERROR(IF(HLOOKUP(Q$13,'Quote Application form'!$C$113:$AR$264,ROW()-11,FALSE)=0,"",HLOOKUP(Q$13,'Quote Application form'!$C$113:$AR$264,ROW()-11,FALSE)),"")</f>
        <v/>
      </c>
      <c r="R26" t="str">
        <f>IFERROR(IF(HLOOKUP(R$13,'Quote Application form'!$C$113:$AR$264,ROW()-11,FALSE)=0,"",HLOOKUP(R$13,'Quote Application form'!$C$113:$AR$264,ROW()-11,FALSE)),"")</f>
        <v/>
      </c>
      <c r="S26" t="str">
        <f>IFERROR(IF(HLOOKUP(S$13,'Quote Application form'!$C$113:$AR$264,ROW()-11,FALSE)=0,"",HLOOKUP(S$13,'Quote Application form'!$C$113:$AR$264,ROW()-11,FALSE)),"")</f>
        <v/>
      </c>
      <c r="T26" t="str">
        <f>IFERROR(IF(HLOOKUP(T$13,'Quote Application form'!$C$113:$AR$264,ROW()-11,FALSE)=0,"",HLOOKUP(T$13,'Quote Application form'!$C$113:$AR$264,ROW()-11,FALSE)),"")</f>
        <v/>
      </c>
      <c r="U26" t="str">
        <f>IFERROR(IF(HLOOKUP(U$13,'Quote Application form'!$C$113:$AR$264,ROW()-11,FALSE)=0,"",HLOOKUP(U$13,'Quote Application form'!$C$113:$AR$264,ROW()-11,FALSE)),"")</f>
        <v/>
      </c>
      <c r="V26" t="str">
        <f>IFERROR(IF(HLOOKUP(V$13,'Quote Application form'!$C$113:$AR$264,ROW()-11,FALSE)=0,"",HLOOKUP(V$13,'Quote Application form'!$C$113:$AR$264,ROW()-11,FALSE)),"")</f>
        <v/>
      </c>
      <c r="W26" t="str">
        <f>IFERROR(IF(HLOOKUP(W$13,'Quote Application form'!$C$113:$AR$264,ROW()-11,FALSE)=0,"",HLOOKUP(W$13,'Quote Application form'!$C$113:$AR$264,ROW()-11,FALSE)),"")</f>
        <v/>
      </c>
      <c r="X26" t="str">
        <f>IFERROR(IF(HLOOKUP(X$13,'Quote Application form'!$C$113:$AR$264,ROW()-11,FALSE)=0,"",HLOOKUP(X$13,'Quote Application form'!$C$113:$AR$264,ROW()-11,FALSE)),"")</f>
        <v/>
      </c>
      <c r="Y26" t="str">
        <f>IFERROR(IF(HLOOKUP(Y$13,'Quote Application form'!$C$113:$AR$264,ROW()-11,FALSE)=0,"",HLOOKUP(Y$13,'Quote Application form'!$C$113:$AR$264,ROW()-11,FALSE)),"")</f>
        <v/>
      </c>
      <c r="Z26" t="str">
        <f>IFERROR(IF(HLOOKUP(Z$13,'Quote Application form'!$C$113:$AR$264,ROW()-11,FALSE)=0,"",HLOOKUP(Z$13,'Quote Application form'!$C$113:$AR$264,ROW()-11,FALSE)),"")</f>
        <v/>
      </c>
      <c r="AA26" t="str">
        <f>IFERROR(IF(HLOOKUP(AA$13,'Quote Application form'!$C$113:$AR$264,ROW()-11,FALSE)=0,"",HLOOKUP(AA$13,'Quote Application form'!$C$113:$AR$264,ROW()-11,FALSE)),"")</f>
        <v/>
      </c>
      <c r="AB26" t="str">
        <f>IFERROR(IF(HLOOKUP(AB$13,'Quote Application form'!$C$113:$AR$264,ROW()-11,FALSE)=0,"",HLOOKUP(AB$13,'Quote Application form'!$C$113:$AR$264,ROW()-11,FALSE)),"")</f>
        <v/>
      </c>
      <c r="AC26" t="str">
        <f>IFERROR(IF(HLOOKUP(AC$13,'Quote Application form'!$C$113:$AR$264,ROW()-11,FALSE)=0,"",HLOOKUP(AC$13,'Quote Application form'!$C$113:$AR$264,ROW()-11,FALSE)),"")</f>
        <v/>
      </c>
      <c r="AD26" t="str">
        <f>IFERROR(IF(HLOOKUP(AD$13,'Quote Application form'!$C$113:$AR$264,ROW()-11,FALSE)=0,"",HLOOKUP(AD$13,'Quote Application form'!$C$113:$AR$264,ROW()-11,FALSE)),"")</f>
        <v/>
      </c>
      <c r="AE26" t="str">
        <f>IFERROR(IF(HLOOKUP(AE$13,'Quote Application form'!$C$113:$AR$264,ROW()-11,FALSE)=0,"",HLOOKUP(AE$13,'Quote Application form'!$C$113:$AR$264,ROW()-11,FALSE)),"")</f>
        <v/>
      </c>
      <c r="AF26" t="str">
        <f>IF('Quote Application form'!AJ127=0,"",HLOOKUP(AF$13,'Quote Application form'!$C$113:$AR$264,ROW()-11,FALSE))</f>
        <v/>
      </c>
      <c r="AG26" t="str">
        <f>IF('Quote Application form'!AK127=0,"",HLOOKUP(AG$13,'Quote Application form'!$C$113:$AR$264,ROW()-11,FALSE))</f>
        <v/>
      </c>
      <c r="AH26" t="str">
        <f>IF('Quote Application form'!AL127=0,"",HLOOKUP(AH$13,'Quote Application form'!$C$113:$AR$264,ROW()-11,FALSE))</f>
        <v/>
      </c>
      <c r="AI26" t="str">
        <f>IF('Quote Application form'!AM127=0,"",HLOOKUP(AI$13,'Quote Application form'!$C$113:$AR$264,ROW()-11,FALSE))</f>
        <v/>
      </c>
      <c r="AJ26" t="str">
        <f>IF('Quote Application form'!AN127=0,"",HLOOKUP(AJ$13,'Quote Application form'!$C$113:$AR$264,ROW()-11,FALSE))</f>
        <v/>
      </c>
      <c r="AK26" t="str">
        <f>IF('Quote Application form'!AO127=0,"",HLOOKUP(AK$13,'Quote Application form'!$C$113:$AR$264,ROW()-11,FALSE))</f>
        <v/>
      </c>
      <c r="AL26" t="str">
        <f>IF('Quote Application form'!AP127=0,"",HLOOKUP(AL$13,'Quote Application form'!$C$113:$AR$264,ROW()-11,FALSE))</f>
        <v/>
      </c>
      <c r="AM26" t="str">
        <f>IF('Quote Application form'!AQ127=0,"",HLOOKUP(AM$13,'Quote Application form'!$C$113:$AR$264,ROW()-11,FALSE))</f>
        <v/>
      </c>
      <c r="AN26" t="str">
        <f>IF('Quote Application form'!AR127=0,"",HLOOKUP(AN$13,'Quote Application form'!$C$113:$AR$264,ROW()-11,FALSE))</f>
        <v/>
      </c>
      <c r="AO26" t="str">
        <f>IF('Quote Application form'!AS127=0,"",HLOOKUP(AO$13,'Quote Application form'!$C$113:$AR$264,ROW()-11,FALSE))</f>
        <v/>
      </c>
      <c r="AP26" t="str">
        <f>IF('Quote Application form'!AT127=0,"",HLOOKUP(AP$13,'Quote Application form'!$C$113:$AR$264,ROW()-11,FALSE))</f>
        <v/>
      </c>
    </row>
    <row r="27" spans="1:42" x14ac:dyDescent="0.2">
      <c r="A27" t="str">
        <f>IFERROR(IF(HLOOKUP(A$13,'Quote Application form'!$C$113:$AR$264,ROW()-11,FALSE)=0,"",HLOOKUP(A$13,'Quote Application form'!$C$113:$AR$264,ROW()-11,FALSE)),"")</f>
        <v/>
      </c>
      <c r="B27" t="str">
        <f>IFERROR(IF(HLOOKUP(B$13,'Quote Application form'!$C$113:$AR$264,ROW()-11,FALSE)=0,"",HLOOKUP(B$13,'Quote Application form'!$C$113:$AR$264,ROW()-11,FALSE)),"")</f>
        <v/>
      </c>
      <c r="C27" t="str">
        <f>IFERROR(IF(HLOOKUP(C$13,'Quote Application form'!$C$113:$AR$264,ROW()-11,FALSE)=0,"",HLOOKUP(C$13,'Quote Application form'!$C$113:$AR$264,ROW()-11,FALSE)),"")</f>
        <v/>
      </c>
      <c r="D27" t="str">
        <f>IFERROR(IF(HLOOKUP(D$13,'Quote Application form'!$C$113:$AR$264,ROW()-11,FALSE)=0,"",HLOOKUP(D$13,'Quote Application form'!$C$113:$AR$264,ROW()-11,FALSE)),"")</f>
        <v/>
      </c>
      <c r="E27" t="str">
        <f>IFERROR(IF(HLOOKUP(E$13,'Quote Application form'!$C$113:$AR$264,ROW()-11,FALSE)=0,"",HLOOKUP(E$13,'Quote Application form'!$C$113:$AR$264,ROW()-11,FALSE)),"")</f>
        <v/>
      </c>
      <c r="F27" t="str">
        <f>IFERROR(IF(HLOOKUP(F$13,'Quote Application form'!$C$113:$AR$264,ROW()-11,FALSE)=0,"",HLOOKUP(F$13,'Quote Application form'!$C$113:$AR$264,ROW()-11,FALSE)),"")</f>
        <v/>
      </c>
      <c r="G27" t="str">
        <f>IFERROR(IF(HLOOKUP(G$13,'Quote Application form'!$C$113:$AR$264,ROW()-11,FALSE)=0,"",HLOOKUP(G$13,'Quote Application form'!$C$113:$AR$264,ROW()-11,FALSE)),"")</f>
        <v/>
      </c>
      <c r="H27" t="str">
        <f>IFERROR(IF(HLOOKUP(H$13,'Quote Application form'!$C$113:$AR$264,ROW()-11,FALSE)=0,"",HLOOKUP(H$13,'Quote Application form'!$C$113:$AR$264,ROW()-11,FALSE)),"")</f>
        <v/>
      </c>
      <c r="I27" t="str">
        <f>IFERROR(IF(HLOOKUP(I$13,'Quote Application form'!$C$113:$AR$264,ROW()-11,FALSE)=0,"",HLOOKUP(I$13,'Quote Application form'!$C$113:$AR$264,ROW()-11,FALSE)),"")</f>
        <v/>
      </c>
      <c r="J27" t="str">
        <f>IFERROR(IF(HLOOKUP(J$13,'Quote Application form'!$C$113:$AR$264,ROW()-11,FALSE)=0,"",HLOOKUP(J$13,'Quote Application form'!$C$113:$AR$264,ROW()-11,FALSE)),"")</f>
        <v/>
      </c>
      <c r="K27" t="str">
        <f>IFERROR(IF(HLOOKUP(K$13,'Quote Application form'!$C$113:$AR$264,ROW()-11,FALSE)=0,"",HLOOKUP(K$13,'Quote Application form'!$C$113:$AR$264,ROW()-11,FALSE)),"")</f>
        <v/>
      </c>
      <c r="L27" t="str">
        <f>IFERROR(IF(HLOOKUP(L$13,'Quote Application form'!$C$113:$AR$264,ROW()-11,FALSE)=0,"",HLOOKUP(L$13,'Quote Application form'!$C$113:$AR$264,ROW()-11,FALSE)),"")</f>
        <v/>
      </c>
      <c r="M27" t="str">
        <f>IFERROR(IF(HLOOKUP(M$13,'Quote Application form'!$C$113:$AR$264,ROW()-11,FALSE)=0,"",HLOOKUP(M$13,'Quote Application form'!$C$113:$AR$264,ROW()-11,FALSE)),"")</f>
        <v/>
      </c>
      <c r="N27" t="str">
        <f>IFERROR(IF(HLOOKUP(N$13,'Quote Application form'!$C$113:$AR$264,ROW()-11,FALSE)=0,"",HLOOKUP(N$13,'Quote Application form'!$C$113:$AR$264,ROW()-11,FALSE)),"")</f>
        <v/>
      </c>
      <c r="O27" t="str">
        <f>IFERROR(IF(HLOOKUP(O$13,'Quote Application form'!$C$113:$AR$264,ROW()-11,FALSE)=0,"",HLOOKUP(O$13,'Quote Application form'!$C$113:$AR$264,ROW()-11,FALSE)),"")</f>
        <v/>
      </c>
      <c r="P27" t="str">
        <f>IFERROR(IF(HLOOKUP(P$13,'Quote Application form'!$C$113:$AR$264,ROW()-11,FALSE)=0,"",HLOOKUP(P$13,'Quote Application form'!$C$113:$AR$264,ROW()-11,FALSE)),"")</f>
        <v/>
      </c>
      <c r="Q27" t="str">
        <f>IFERROR(IF(HLOOKUP(Q$13,'Quote Application form'!$C$113:$AR$264,ROW()-11,FALSE)=0,"",HLOOKUP(Q$13,'Quote Application form'!$C$113:$AR$264,ROW()-11,FALSE)),"")</f>
        <v/>
      </c>
      <c r="R27" t="str">
        <f>IFERROR(IF(HLOOKUP(R$13,'Quote Application form'!$C$113:$AR$264,ROW()-11,FALSE)=0,"",HLOOKUP(R$13,'Quote Application form'!$C$113:$AR$264,ROW()-11,FALSE)),"")</f>
        <v/>
      </c>
      <c r="S27" t="str">
        <f>IFERROR(IF(HLOOKUP(S$13,'Quote Application form'!$C$113:$AR$264,ROW()-11,FALSE)=0,"",HLOOKUP(S$13,'Quote Application form'!$C$113:$AR$264,ROW()-11,FALSE)),"")</f>
        <v/>
      </c>
      <c r="T27" t="str">
        <f>IFERROR(IF(HLOOKUP(T$13,'Quote Application form'!$C$113:$AR$264,ROW()-11,FALSE)=0,"",HLOOKUP(T$13,'Quote Application form'!$C$113:$AR$264,ROW()-11,FALSE)),"")</f>
        <v/>
      </c>
      <c r="U27" t="str">
        <f>IFERROR(IF(HLOOKUP(U$13,'Quote Application form'!$C$113:$AR$264,ROW()-11,FALSE)=0,"",HLOOKUP(U$13,'Quote Application form'!$C$113:$AR$264,ROW()-11,FALSE)),"")</f>
        <v/>
      </c>
      <c r="V27" t="str">
        <f>IFERROR(IF(HLOOKUP(V$13,'Quote Application form'!$C$113:$AR$264,ROW()-11,FALSE)=0,"",HLOOKUP(V$13,'Quote Application form'!$C$113:$AR$264,ROW()-11,FALSE)),"")</f>
        <v/>
      </c>
      <c r="W27" t="str">
        <f>IFERROR(IF(HLOOKUP(W$13,'Quote Application form'!$C$113:$AR$264,ROW()-11,FALSE)=0,"",HLOOKUP(W$13,'Quote Application form'!$C$113:$AR$264,ROW()-11,FALSE)),"")</f>
        <v/>
      </c>
      <c r="X27" t="str">
        <f>IFERROR(IF(HLOOKUP(X$13,'Quote Application form'!$C$113:$AR$264,ROW()-11,FALSE)=0,"",HLOOKUP(X$13,'Quote Application form'!$C$113:$AR$264,ROW()-11,FALSE)),"")</f>
        <v/>
      </c>
      <c r="Y27" t="str">
        <f>IFERROR(IF(HLOOKUP(Y$13,'Quote Application form'!$C$113:$AR$264,ROW()-11,FALSE)=0,"",HLOOKUP(Y$13,'Quote Application form'!$C$113:$AR$264,ROW()-11,FALSE)),"")</f>
        <v/>
      </c>
      <c r="Z27" t="str">
        <f>IFERROR(IF(HLOOKUP(Z$13,'Quote Application form'!$C$113:$AR$264,ROW()-11,FALSE)=0,"",HLOOKUP(Z$13,'Quote Application form'!$C$113:$AR$264,ROW()-11,FALSE)),"")</f>
        <v/>
      </c>
      <c r="AA27" t="str">
        <f>IFERROR(IF(HLOOKUP(AA$13,'Quote Application form'!$C$113:$AR$264,ROW()-11,FALSE)=0,"",HLOOKUP(AA$13,'Quote Application form'!$C$113:$AR$264,ROW()-11,FALSE)),"")</f>
        <v/>
      </c>
      <c r="AB27" t="str">
        <f>IFERROR(IF(HLOOKUP(AB$13,'Quote Application form'!$C$113:$AR$264,ROW()-11,FALSE)=0,"",HLOOKUP(AB$13,'Quote Application form'!$C$113:$AR$264,ROW()-11,FALSE)),"")</f>
        <v/>
      </c>
      <c r="AC27" t="str">
        <f>IFERROR(IF(HLOOKUP(AC$13,'Quote Application form'!$C$113:$AR$264,ROW()-11,FALSE)=0,"",HLOOKUP(AC$13,'Quote Application form'!$C$113:$AR$264,ROW()-11,FALSE)),"")</f>
        <v/>
      </c>
      <c r="AD27" t="str">
        <f>IFERROR(IF(HLOOKUP(AD$13,'Quote Application form'!$C$113:$AR$264,ROW()-11,FALSE)=0,"",HLOOKUP(AD$13,'Quote Application form'!$C$113:$AR$264,ROW()-11,FALSE)),"")</f>
        <v/>
      </c>
      <c r="AE27" t="str">
        <f>IFERROR(IF(HLOOKUP(AE$13,'Quote Application form'!$C$113:$AR$264,ROW()-11,FALSE)=0,"",HLOOKUP(AE$13,'Quote Application form'!$C$113:$AR$264,ROW()-11,FALSE)),"")</f>
        <v/>
      </c>
      <c r="AF27" t="str">
        <f>IF('Quote Application form'!AJ128=0,"",HLOOKUP(AF$13,'Quote Application form'!$C$113:$AR$264,ROW()-11,FALSE))</f>
        <v/>
      </c>
      <c r="AG27" t="str">
        <f>IF('Quote Application form'!AK128=0,"",HLOOKUP(AG$13,'Quote Application form'!$C$113:$AR$264,ROW()-11,FALSE))</f>
        <v/>
      </c>
      <c r="AH27" t="str">
        <f>IF('Quote Application form'!AL128=0,"",HLOOKUP(AH$13,'Quote Application form'!$C$113:$AR$264,ROW()-11,FALSE))</f>
        <v/>
      </c>
      <c r="AI27" t="str">
        <f>IF('Quote Application form'!AM128=0,"",HLOOKUP(AI$13,'Quote Application form'!$C$113:$AR$264,ROW()-11,FALSE))</f>
        <v/>
      </c>
      <c r="AJ27" t="str">
        <f>IF('Quote Application form'!AN128=0,"",HLOOKUP(AJ$13,'Quote Application form'!$C$113:$AR$264,ROW()-11,FALSE))</f>
        <v/>
      </c>
      <c r="AK27" t="str">
        <f>IF('Quote Application form'!AO128=0,"",HLOOKUP(AK$13,'Quote Application form'!$C$113:$AR$264,ROW()-11,FALSE))</f>
        <v/>
      </c>
      <c r="AL27" t="str">
        <f>IF('Quote Application form'!AP128=0,"",HLOOKUP(AL$13,'Quote Application form'!$C$113:$AR$264,ROW()-11,FALSE))</f>
        <v/>
      </c>
      <c r="AM27" t="str">
        <f>IF('Quote Application form'!AQ128=0,"",HLOOKUP(AM$13,'Quote Application form'!$C$113:$AR$264,ROW()-11,FALSE))</f>
        <v/>
      </c>
      <c r="AN27" t="str">
        <f>IF('Quote Application form'!AR128=0,"",HLOOKUP(AN$13,'Quote Application form'!$C$113:$AR$264,ROW()-11,FALSE))</f>
        <v/>
      </c>
      <c r="AO27" t="str">
        <f>IF('Quote Application form'!AS128=0,"",HLOOKUP(AO$13,'Quote Application form'!$C$113:$AR$264,ROW()-11,FALSE))</f>
        <v/>
      </c>
      <c r="AP27" t="str">
        <f>IF('Quote Application form'!AT128=0,"",HLOOKUP(AP$13,'Quote Application form'!$C$113:$AR$264,ROW()-11,FALSE))</f>
        <v/>
      </c>
    </row>
    <row r="28" spans="1:42" x14ac:dyDescent="0.2">
      <c r="A28" t="str">
        <f>IFERROR(IF(HLOOKUP(A$13,'Quote Application form'!$C$113:$AR$264,ROW()-11,FALSE)=0,"",HLOOKUP(A$13,'Quote Application form'!$C$113:$AR$264,ROW()-11,FALSE)),"")</f>
        <v/>
      </c>
      <c r="B28" t="str">
        <f>IFERROR(IF(HLOOKUP(B$13,'Quote Application form'!$C$113:$AR$264,ROW()-11,FALSE)=0,"",HLOOKUP(B$13,'Quote Application form'!$C$113:$AR$264,ROW()-11,FALSE)),"")</f>
        <v/>
      </c>
      <c r="C28" t="str">
        <f>IFERROR(IF(HLOOKUP(C$13,'Quote Application form'!$C$113:$AR$264,ROW()-11,FALSE)=0,"",HLOOKUP(C$13,'Quote Application form'!$C$113:$AR$264,ROW()-11,FALSE)),"")</f>
        <v/>
      </c>
      <c r="D28" t="str">
        <f>IFERROR(IF(HLOOKUP(D$13,'Quote Application form'!$C$113:$AR$264,ROW()-11,FALSE)=0,"",HLOOKUP(D$13,'Quote Application form'!$C$113:$AR$264,ROW()-11,FALSE)),"")</f>
        <v/>
      </c>
      <c r="E28" t="str">
        <f>IFERROR(IF(HLOOKUP(E$13,'Quote Application form'!$C$113:$AR$264,ROW()-11,FALSE)=0,"",HLOOKUP(E$13,'Quote Application form'!$C$113:$AR$264,ROW()-11,FALSE)),"")</f>
        <v/>
      </c>
      <c r="F28" t="str">
        <f>IFERROR(IF(HLOOKUP(F$13,'Quote Application form'!$C$113:$AR$264,ROW()-11,FALSE)=0,"",HLOOKUP(F$13,'Quote Application form'!$C$113:$AR$264,ROW()-11,FALSE)),"")</f>
        <v/>
      </c>
      <c r="G28" t="str">
        <f>IFERROR(IF(HLOOKUP(G$13,'Quote Application form'!$C$113:$AR$264,ROW()-11,FALSE)=0,"",HLOOKUP(G$13,'Quote Application form'!$C$113:$AR$264,ROW()-11,FALSE)),"")</f>
        <v/>
      </c>
      <c r="H28" t="str">
        <f>IFERROR(IF(HLOOKUP(H$13,'Quote Application form'!$C$113:$AR$264,ROW()-11,FALSE)=0,"",HLOOKUP(H$13,'Quote Application form'!$C$113:$AR$264,ROW()-11,FALSE)),"")</f>
        <v/>
      </c>
      <c r="I28" t="str">
        <f>IFERROR(IF(HLOOKUP(I$13,'Quote Application form'!$C$113:$AR$264,ROW()-11,FALSE)=0,"",HLOOKUP(I$13,'Quote Application form'!$C$113:$AR$264,ROW()-11,FALSE)),"")</f>
        <v/>
      </c>
      <c r="J28" t="str">
        <f>IFERROR(IF(HLOOKUP(J$13,'Quote Application form'!$C$113:$AR$264,ROW()-11,FALSE)=0,"",HLOOKUP(J$13,'Quote Application form'!$C$113:$AR$264,ROW()-11,FALSE)),"")</f>
        <v/>
      </c>
      <c r="K28" t="str">
        <f>IFERROR(IF(HLOOKUP(K$13,'Quote Application form'!$C$113:$AR$264,ROW()-11,FALSE)=0,"",HLOOKUP(K$13,'Quote Application form'!$C$113:$AR$264,ROW()-11,FALSE)),"")</f>
        <v/>
      </c>
      <c r="L28" t="str">
        <f>IFERROR(IF(HLOOKUP(L$13,'Quote Application form'!$C$113:$AR$264,ROW()-11,FALSE)=0,"",HLOOKUP(L$13,'Quote Application form'!$C$113:$AR$264,ROW()-11,FALSE)),"")</f>
        <v/>
      </c>
      <c r="M28" t="str">
        <f>IFERROR(IF(HLOOKUP(M$13,'Quote Application form'!$C$113:$AR$264,ROW()-11,FALSE)=0,"",HLOOKUP(M$13,'Quote Application form'!$C$113:$AR$264,ROW()-11,FALSE)),"")</f>
        <v/>
      </c>
      <c r="N28" t="str">
        <f>IFERROR(IF(HLOOKUP(N$13,'Quote Application form'!$C$113:$AR$264,ROW()-11,FALSE)=0,"",HLOOKUP(N$13,'Quote Application form'!$C$113:$AR$264,ROW()-11,FALSE)),"")</f>
        <v/>
      </c>
      <c r="O28" t="str">
        <f>IFERROR(IF(HLOOKUP(O$13,'Quote Application form'!$C$113:$AR$264,ROW()-11,FALSE)=0,"",HLOOKUP(O$13,'Quote Application form'!$C$113:$AR$264,ROW()-11,FALSE)),"")</f>
        <v/>
      </c>
      <c r="P28" t="str">
        <f>IFERROR(IF(HLOOKUP(P$13,'Quote Application form'!$C$113:$AR$264,ROW()-11,FALSE)=0,"",HLOOKUP(P$13,'Quote Application form'!$C$113:$AR$264,ROW()-11,FALSE)),"")</f>
        <v/>
      </c>
      <c r="Q28" t="str">
        <f>IFERROR(IF(HLOOKUP(Q$13,'Quote Application form'!$C$113:$AR$264,ROW()-11,FALSE)=0,"",HLOOKUP(Q$13,'Quote Application form'!$C$113:$AR$264,ROW()-11,FALSE)),"")</f>
        <v/>
      </c>
      <c r="R28" t="str">
        <f>IFERROR(IF(HLOOKUP(R$13,'Quote Application form'!$C$113:$AR$264,ROW()-11,FALSE)=0,"",HLOOKUP(R$13,'Quote Application form'!$C$113:$AR$264,ROW()-11,FALSE)),"")</f>
        <v/>
      </c>
      <c r="S28" t="str">
        <f>IFERROR(IF(HLOOKUP(S$13,'Quote Application form'!$C$113:$AR$264,ROW()-11,FALSE)=0,"",HLOOKUP(S$13,'Quote Application form'!$C$113:$AR$264,ROW()-11,FALSE)),"")</f>
        <v/>
      </c>
      <c r="T28" t="str">
        <f>IFERROR(IF(HLOOKUP(T$13,'Quote Application form'!$C$113:$AR$264,ROW()-11,FALSE)=0,"",HLOOKUP(T$13,'Quote Application form'!$C$113:$AR$264,ROW()-11,FALSE)),"")</f>
        <v/>
      </c>
      <c r="U28" t="str">
        <f>IFERROR(IF(HLOOKUP(U$13,'Quote Application form'!$C$113:$AR$264,ROW()-11,FALSE)=0,"",HLOOKUP(U$13,'Quote Application form'!$C$113:$AR$264,ROW()-11,FALSE)),"")</f>
        <v/>
      </c>
      <c r="V28" t="str">
        <f>IFERROR(IF(HLOOKUP(V$13,'Quote Application form'!$C$113:$AR$264,ROW()-11,FALSE)=0,"",HLOOKUP(V$13,'Quote Application form'!$C$113:$AR$264,ROW()-11,FALSE)),"")</f>
        <v/>
      </c>
      <c r="W28" t="str">
        <f>IFERROR(IF(HLOOKUP(W$13,'Quote Application form'!$C$113:$AR$264,ROW()-11,FALSE)=0,"",HLOOKUP(W$13,'Quote Application form'!$C$113:$AR$264,ROW()-11,FALSE)),"")</f>
        <v/>
      </c>
      <c r="X28" t="str">
        <f>IFERROR(IF(HLOOKUP(X$13,'Quote Application form'!$C$113:$AR$264,ROW()-11,FALSE)=0,"",HLOOKUP(X$13,'Quote Application form'!$C$113:$AR$264,ROW()-11,FALSE)),"")</f>
        <v/>
      </c>
      <c r="Y28" t="str">
        <f>IFERROR(IF(HLOOKUP(Y$13,'Quote Application form'!$C$113:$AR$264,ROW()-11,FALSE)=0,"",HLOOKUP(Y$13,'Quote Application form'!$C$113:$AR$264,ROW()-11,FALSE)),"")</f>
        <v/>
      </c>
      <c r="Z28" t="str">
        <f>IFERROR(IF(HLOOKUP(Z$13,'Quote Application form'!$C$113:$AR$264,ROW()-11,FALSE)=0,"",HLOOKUP(Z$13,'Quote Application form'!$C$113:$AR$264,ROW()-11,FALSE)),"")</f>
        <v/>
      </c>
      <c r="AA28" t="str">
        <f>IFERROR(IF(HLOOKUP(AA$13,'Quote Application form'!$C$113:$AR$264,ROW()-11,FALSE)=0,"",HLOOKUP(AA$13,'Quote Application form'!$C$113:$AR$264,ROW()-11,FALSE)),"")</f>
        <v/>
      </c>
      <c r="AB28" t="str">
        <f>IFERROR(IF(HLOOKUP(AB$13,'Quote Application form'!$C$113:$AR$264,ROW()-11,FALSE)=0,"",HLOOKUP(AB$13,'Quote Application form'!$C$113:$AR$264,ROW()-11,FALSE)),"")</f>
        <v/>
      </c>
      <c r="AC28" t="str">
        <f>IFERROR(IF(HLOOKUP(AC$13,'Quote Application form'!$C$113:$AR$264,ROW()-11,FALSE)=0,"",HLOOKUP(AC$13,'Quote Application form'!$C$113:$AR$264,ROW()-11,FALSE)),"")</f>
        <v/>
      </c>
      <c r="AD28" t="str">
        <f>IFERROR(IF(HLOOKUP(AD$13,'Quote Application form'!$C$113:$AR$264,ROW()-11,FALSE)=0,"",HLOOKUP(AD$13,'Quote Application form'!$C$113:$AR$264,ROW()-11,FALSE)),"")</f>
        <v/>
      </c>
      <c r="AE28" t="str">
        <f>IFERROR(IF(HLOOKUP(AE$13,'Quote Application form'!$C$113:$AR$264,ROW()-11,FALSE)=0,"",HLOOKUP(AE$13,'Quote Application form'!$C$113:$AR$264,ROW()-11,FALSE)),"")</f>
        <v/>
      </c>
      <c r="AF28" t="str">
        <f>IF('Quote Application form'!AJ129=0,"",HLOOKUP(AF$13,'Quote Application form'!$C$113:$AR$264,ROW()-11,FALSE))</f>
        <v/>
      </c>
      <c r="AG28" t="str">
        <f>IF('Quote Application form'!AK129=0,"",HLOOKUP(AG$13,'Quote Application form'!$C$113:$AR$264,ROW()-11,FALSE))</f>
        <v/>
      </c>
      <c r="AH28" t="str">
        <f>IF('Quote Application form'!AL129=0,"",HLOOKUP(AH$13,'Quote Application form'!$C$113:$AR$264,ROW()-11,FALSE))</f>
        <v/>
      </c>
      <c r="AI28" t="str">
        <f>IF('Quote Application form'!AM129=0,"",HLOOKUP(AI$13,'Quote Application form'!$C$113:$AR$264,ROW()-11,FALSE))</f>
        <v/>
      </c>
      <c r="AJ28" t="str">
        <f>IF('Quote Application form'!AN129=0,"",HLOOKUP(AJ$13,'Quote Application form'!$C$113:$AR$264,ROW()-11,FALSE))</f>
        <v/>
      </c>
      <c r="AK28" t="str">
        <f>IF('Quote Application form'!AO129=0,"",HLOOKUP(AK$13,'Quote Application form'!$C$113:$AR$264,ROW()-11,FALSE))</f>
        <v/>
      </c>
      <c r="AL28" t="str">
        <f>IF('Quote Application form'!AP129=0,"",HLOOKUP(AL$13,'Quote Application form'!$C$113:$AR$264,ROW()-11,FALSE))</f>
        <v/>
      </c>
      <c r="AM28" t="str">
        <f>IF('Quote Application form'!AQ129=0,"",HLOOKUP(AM$13,'Quote Application form'!$C$113:$AR$264,ROW()-11,FALSE))</f>
        <v/>
      </c>
      <c r="AN28" t="str">
        <f>IF('Quote Application form'!AR129=0,"",HLOOKUP(AN$13,'Quote Application form'!$C$113:$AR$264,ROW()-11,FALSE))</f>
        <v/>
      </c>
      <c r="AO28" t="str">
        <f>IF('Quote Application form'!AS129=0,"",HLOOKUP(AO$13,'Quote Application form'!$C$113:$AR$264,ROW()-11,FALSE))</f>
        <v/>
      </c>
      <c r="AP28" t="str">
        <f>IF('Quote Application form'!AT129=0,"",HLOOKUP(AP$13,'Quote Application form'!$C$113:$AR$264,ROW()-11,FALSE))</f>
        <v/>
      </c>
    </row>
    <row r="29" spans="1:42" x14ac:dyDescent="0.2">
      <c r="A29" t="str">
        <f>IFERROR(IF(HLOOKUP(A$13,'Quote Application form'!$C$113:$AR$264,ROW()-11,FALSE)=0,"",HLOOKUP(A$13,'Quote Application form'!$C$113:$AR$264,ROW()-11,FALSE)),"")</f>
        <v/>
      </c>
      <c r="B29" t="str">
        <f>IFERROR(IF(HLOOKUP(B$13,'Quote Application form'!$C$113:$AR$264,ROW()-11,FALSE)=0,"",HLOOKUP(B$13,'Quote Application form'!$C$113:$AR$264,ROW()-11,FALSE)),"")</f>
        <v/>
      </c>
      <c r="C29" t="str">
        <f>IFERROR(IF(HLOOKUP(C$13,'Quote Application form'!$C$113:$AR$264,ROW()-11,FALSE)=0,"",HLOOKUP(C$13,'Quote Application form'!$C$113:$AR$264,ROW()-11,FALSE)),"")</f>
        <v/>
      </c>
      <c r="D29" t="str">
        <f>IFERROR(IF(HLOOKUP(D$13,'Quote Application form'!$C$113:$AR$264,ROW()-11,FALSE)=0,"",HLOOKUP(D$13,'Quote Application form'!$C$113:$AR$264,ROW()-11,FALSE)),"")</f>
        <v/>
      </c>
      <c r="E29" t="str">
        <f>IFERROR(IF(HLOOKUP(E$13,'Quote Application form'!$C$113:$AR$264,ROW()-11,FALSE)=0,"",HLOOKUP(E$13,'Quote Application form'!$C$113:$AR$264,ROW()-11,FALSE)),"")</f>
        <v/>
      </c>
      <c r="F29" t="str">
        <f>IFERROR(IF(HLOOKUP(F$13,'Quote Application form'!$C$113:$AR$264,ROW()-11,FALSE)=0,"",HLOOKUP(F$13,'Quote Application form'!$C$113:$AR$264,ROW()-11,FALSE)),"")</f>
        <v/>
      </c>
      <c r="G29" t="str">
        <f>IFERROR(IF(HLOOKUP(G$13,'Quote Application form'!$C$113:$AR$264,ROW()-11,FALSE)=0,"",HLOOKUP(G$13,'Quote Application form'!$C$113:$AR$264,ROW()-11,FALSE)),"")</f>
        <v/>
      </c>
      <c r="H29" t="str">
        <f>IFERROR(IF(HLOOKUP(H$13,'Quote Application form'!$C$113:$AR$264,ROW()-11,FALSE)=0,"",HLOOKUP(H$13,'Quote Application form'!$C$113:$AR$264,ROW()-11,FALSE)),"")</f>
        <v/>
      </c>
      <c r="I29" t="str">
        <f>IFERROR(IF(HLOOKUP(I$13,'Quote Application form'!$C$113:$AR$264,ROW()-11,FALSE)=0,"",HLOOKUP(I$13,'Quote Application form'!$C$113:$AR$264,ROW()-11,FALSE)),"")</f>
        <v/>
      </c>
      <c r="J29" t="str">
        <f>IFERROR(IF(HLOOKUP(J$13,'Quote Application form'!$C$113:$AR$264,ROW()-11,FALSE)=0,"",HLOOKUP(J$13,'Quote Application form'!$C$113:$AR$264,ROW()-11,FALSE)),"")</f>
        <v/>
      </c>
      <c r="K29" t="str">
        <f>IFERROR(IF(HLOOKUP(K$13,'Quote Application form'!$C$113:$AR$264,ROW()-11,FALSE)=0,"",HLOOKUP(K$13,'Quote Application form'!$C$113:$AR$264,ROW()-11,FALSE)),"")</f>
        <v/>
      </c>
      <c r="L29" t="str">
        <f>IFERROR(IF(HLOOKUP(L$13,'Quote Application form'!$C$113:$AR$264,ROW()-11,FALSE)=0,"",HLOOKUP(L$13,'Quote Application form'!$C$113:$AR$264,ROW()-11,FALSE)),"")</f>
        <v/>
      </c>
      <c r="M29" t="str">
        <f>IFERROR(IF(HLOOKUP(M$13,'Quote Application form'!$C$113:$AR$264,ROW()-11,FALSE)=0,"",HLOOKUP(M$13,'Quote Application form'!$C$113:$AR$264,ROW()-11,FALSE)),"")</f>
        <v/>
      </c>
      <c r="N29" t="str">
        <f>IFERROR(IF(HLOOKUP(N$13,'Quote Application form'!$C$113:$AR$264,ROW()-11,FALSE)=0,"",HLOOKUP(N$13,'Quote Application form'!$C$113:$AR$264,ROW()-11,FALSE)),"")</f>
        <v/>
      </c>
      <c r="O29" t="str">
        <f>IFERROR(IF(HLOOKUP(O$13,'Quote Application form'!$C$113:$AR$264,ROW()-11,FALSE)=0,"",HLOOKUP(O$13,'Quote Application form'!$C$113:$AR$264,ROW()-11,FALSE)),"")</f>
        <v/>
      </c>
      <c r="P29" t="str">
        <f>IFERROR(IF(HLOOKUP(P$13,'Quote Application form'!$C$113:$AR$264,ROW()-11,FALSE)=0,"",HLOOKUP(P$13,'Quote Application form'!$C$113:$AR$264,ROW()-11,FALSE)),"")</f>
        <v/>
      </c>
      <c r="Q29" t="str">
        <f>IFERROR(IF(HLOOKUP(Q$13,'Quote Application form'!$C$113:$AR$264,ROW()-11,FALSE)=0,"",HLOOKUP(Q$13,'Quote Application form'!$C$113:$AR$264,ROW()-11,FALSE)),"")</f>
        <v/>
      </c>
      <c r="R29" t="str">
        <f>IFERROR(IF(HLOOKUP(R$13,'Quote Application form'!$C$113:$AR$264,ROW()-11,FALSE)=0,"",HLOOKUP(R$13,'Quote Application form'!$C$113:$AR$264,ROW()-11,FALSE)),"")</f>
        <v/>
      </c>
      <c r="S29" t="str">
        <f>IFERROR(IF(HLOOKUP(S$13,'Quote Application form'!$C$113:$AR$264,ROW()-11,FALSE)=0,"",HLOOKUP(S$13,'Quote Application form'!$C$113:$AR$264,ROW()-11,FALSE)),"")</f>
        <v/>
      </c>
      <c r="T29" t="str">
        <f>IFERROR(IF(HLOOKUP(T$13,'Quote Application form'!$C$113:$AR$264,ROW()-11,FALSE)=0,"",HLOOKUP(T$13,'Quote Application form'!$C$113:$AR$264,ROW()-11,FALSE)),"")</f>
        <v/>
      </c>
      <c r="U29" t="str">
        <f>IFERROR(IF(HLOOKUP(U$13,'Quote Application form'!$C$113:$AR$264,ROW()-11,FALSE)=0,"",HLOOKUP(U$13,'Quote Application form'!$C$113:$AR$264,ROW()-11,FALSE)),"")</f>
        <v/>
      </c>
      <c r="V29" t="str">
        <f>IFERROR(IF(HLOOKUP(V$13,'Quote Application form'!$C$113:$AR$264,ROW()-11,FALSE)=0,"",HLOOKUP(V$13,'Quote Application form'!$C$113:$AR$264,ROW()-11,FALSE)),"")</f>
        <v/>
      </c>
      <c r="W29" t="str">
        <f>IFERROR(IF(HLOOKUP(W$13,'Quote Application form'!$C$113:$AR$264,ROW()-11,FALSE)=0,"",HLOOKUP(W$13,'Quote Application form'!$C$113:$AR$264,ROW()-11,FALSE)),"")</f>
        <v/>
      </c>
      <c r="X29" t="str">
        <f>IFERROR(IF(HLOOKUP(X$13,'Quote Application form'!$C$113:$AR$264,ROW()-11,FALSE)=0,"",HLOOKUP(X$13,'Quote Application form'!$C$113:$AR$264,ROW()-11,FALSE)),"")</f>
        <v/>
      </c>
      <c r="Y29" t="str">
        <f>IFERROR(IF(HLOOKUP(Y$13,'Quote Application form'!$C$113:$AR$264,ROW()-11,FALSE)=0,"",HLOOKUP(Y$13,'Quote Application form'!$C$113:$AR$264,ROW()-11,FALSE)),"")</f>
        <v/>
      </c>
      <c r="Z29" t="str">
        <f>IFERROR(IF(HLOOKUP(Z$13,'Quote Application form'!$C$113:$AR$264,ROW()-11,FALSE)=0,"",HLOOKUP(Z$13,'Quote Application form'!$C$113:$AR$264,ROW()-11,FALSE)),"")</f>
        <v/>
      </c>
      <c r="AA29" t="str">
        <f>IFERROR(IF(HLOOKUP(AA$13,'Quote Application form'!$C$113:$AR$264,ROW()-11,FALSE)=0,"",HLOOKUP(AA$13,'Quote Application form'!$C$113:$AR$264,ROW()-11,FALSE)),"")</f>
        <v/>
      </c>
      <c r="AB29" t="str">
        <f>IFERROR(IF(HLOOKUP(AB$13,'Quote Application form'!$C$113:$AR$264,ROW()-11,FALSE)=0,"",HLOOKUP(AB$13,'Quote Application form'!$C$113:$AR$264,ROW()-11,FALSE)),"")</f>
        <v/>
      </c>
      <c r="AC29" t="str">
        <f>IFERROR(IF(HLOOKUP(AC$13,'Quote Application form'!$C$113:$AR$264,ROW()-11,FALSE)=0,"",HLOOKUP(AC$13,'Quote Application form'!$C$113:$AR$264,ROW()-11,FALSE)),"")</f>
        <v/>
      </c>
      <c r="AD29" t="str">
        <f>IFERROR(IF(HLOOKUP(AD$13,'Quote Application form'!$C$113:$AR$264,ROW()-11,FALSE)=0,"",HLOOKUP(AD$13,'Quote Application form'!$C$113:$AR$264,ROW()-11,FALSE)),"")</f>
        <v/>
      </c>
      <c r="AE29" t="str">
        <f>IFERROR(IF(HLOOKUP(AE$13,'Quote Application form'!$C$113:$AR$264,ROW()-11,FALSE)=0,"",HLOOKUP(AE$13,'Quote Application form'!$C$113:$AR$264,ROW()-11,FALSE)),"")</f>
        <v/>
      </c>
      <c r="AF29" t="str">
        <f>IF('Quote Application form'!AJ130=0,"",HLOOKUP(AF$13,'Quote Application form'!$C$113:$AR$264,ROW()-11,FALSE))</f>
        <v/>
      </c>
      <c r="AG29" t="str">
        <f>IF('Quote Application form'!AK130=0,"",HLOOKUP(AG$13,'Quote Application form'!$C$113:$AR$264,ROW()-11,FALSE))</f>
        <v/>
      </c>
      <c r="AH29" t="str">
        <f>IF('Quote Application form'!AL130=0,"",HLOOKUP(AH$13,'Quote Application form'!$C$113:$AR$264,ROW()-11,FALSE))</f>
        <v/>
      </c>
      <c r="AI29" t="str">
        <f>IF('Quote Application form'!AM130=0,"",HLOOKUP(AI$13,'Quote Application form'!$C$113:$AR$264,ROW()-11,FALSE))</f>
        <v/>
      </c>
      <c r="AJ29" t="str">
        <f>IF('Quote Application form'!AN130=0,"",HLOOKUP(AJ$13,'Quote Application form'!$C$113:$AR$264,ROW()-11,FALSE))</f>
        <v/>
      </c>
      <c r="AK29" t="str">
        <f>IF('Quote Application form'!AO130=0,"",HLOOKUP(AK$13,'Quote Application form'!$C$113:$AR$264,ROW()-11,FALSE))</f>
        <v/>
      </c>
      <c r="AL29" t="str">
        <f>IF('Quote Application form'!AP130=0,"",HLOOKUP(AL$13,'Quote Application form'!$C$113:$AR$264,ROW()-11,FALSE))</f>
        <v/>
      </c>
      <c r="AM29" t="str">
        <f>IF('Quote Application form'!AQ130=0,"",HLOOKUP(AM$13,'Quote Application form'!$C$113:$AR$264,ROW()-11,FALSE))</f>
        <v/>
      </c>
      <c r="AN29" t="str">
        <f>IF('Quote Application form'!AR130=0,"",HLOOKUP(AN$13,'Quote Application form'!$C$113:$AR$264,ROW()-11,FALSE))</f>
        <v/>
      </c>
      <c r="AO29" t="str">
        <f>IF('Quote Application form'!AS130=0,"",HLOOKUP(AO$13,'Quote Application form'!$C$113:$AR$264,ROW()-11,FALSE))</f>
        <v/>
      </c>
      <c r="AP29" t="str">
        <f>IF('Quote Application form'!AT130=0,"",HLOOKUP(AP$13,'Quote Application form'!$C$113:$AR$264,ROW()-11,FALSE))</f>
        <v/>
      </c>
    </row>
    <row r="30" spans="1:42" x14ac:dyDescent="0.2">
      <c r="A30" t="str">
        <f>IFERROR(IF(HLOOKUP(A$13,'Quote Application form'!$C$113:$AR$264,ROW()-11,FALSE)=0,"",HLOOKUP(A$13,'Quote Application form'!$C$113:$AR$264,ROW()-11,FALSE)),"")</f>
        <v/>
      </c>
      <c r="B30" t="str">
        <f>IFERROR(IF(HLOOKUP(B$13,'Quote Application form'!$C$113:$AR$264,ROW()-11,FALSE)=0,"",HLOOKUP(B$13,'Quote Application form'!$C$113:$AR$264,ROW()-11,FALSE)),"")</f>
        <v/>
      </c>
      <c r="C30" t="str">
        <f>IFERROR(IF(HLOOKUP(C$13,'Quote Application form'!$C$113:$AR$264,ROW()-11,FALSE)=0,"",HLOOKUP(C$13,'Quote Application form'!$C$113:$AR$264,ROW()-11,FALSE)),"")</f>
        <v/>
      </c>
      <c r="D30" t="str">
        <f>IFERROR(IF(HLOOKUP(D$13,'Quote Application form'!$C$113:$AR$264,ROW()-11,FALSE)=0,"",HLOOKUP(D$13,'Quote Application form'!$C$113:$AR$264,ROW()-11,FALSE)),"")</f>
        <v/>
      </c>
      <c r="E30" t="str">
        <f>IFERROR(IF(HLOOKUP(E$13,'Quote Application form'!$C$113:$AR$264,ROW()-11,FALSE)=0,"",HLOOKUP(E$13,'Quote Application form'!$C$113:$AR$264,ROW()-11,FALSE)),"")</f>
        <v/>
      </c>
      <c r="F30" t="str">
        <f>IFERROR(IF(HLOOKUP(F$13,'Quote Application form'!$C$113:$AR$264,ROW()-11,FALSE)=0,"",HLOOKUP(F$13,'Quote Application form'!$C$113:$AR$264,ROW()-11,FALSE)),"")</f>
        <v/>
      </c>
      <c r="G30" t="str">
        <f>IFERROR(IF(HLOOKUP(G$13,'Quote Application form'!$C$113:$AR$264,ROW()-11,FALSE)=0,"",HLOOKUP(G$13,'Quote Application form'!$C$113:$AR$264,ROW()-11,FALSE)),"")</f>
        <v/>
      </c>
      <c r="H30" t="str">
        <f>IFERROR(IF(HLOOKUP(H$13,'Quote Application form'!$C$113:$AR$264,ROW()-11,FALSE)=0,"",HLOOKUP(H$13,'Quote Application form'!$C$113:$AR$264,ROW()-11,FALSE)),"")</f>
        <v/>
      </c>
      <c r="I30" t="str">
        <f>IFERROR(IF(HLOOKUP(I$13,'Quote Application form'!$C$113:$AR$264,ROW()-11,FALSE)=0,"",HLOOKUP(I$13,'Quote Application form'!$C$113:$AR$264,ROW()-11,FALSE)),"")</f>
        <v/>
      </c>
      <c r="J30" t="str">
        <f>IFERROR(IF(HLOOKUP(J$13,'Quote Application form'!$C$113:$AR$264,ROW()-11,FALSE)=0,"",HLOOKUP(J$13,'Quote Application form'!$C$113:$AR$264,ROW()-11,FALSE)),"")</f>
        <v/>
      </c>
      <c r="K30" t="str">
        <f>IFERROR(IF(HLOOKUP(K$13,'Quote Application form'!$C$113:$AR$264,ROW()-11,FALSE)=0,"",HLOOKUP(K$13,'Quote Application form'!$C$113:$AR$264,ROW()-11,FALSE)),"")</f>
        <v/>
      </c>
      <c r="L30" t="str">
        <f>IFERROR(IF(HLOOKUP(L$13,'Quote Application form'!$C$113:$AR$264,ROW()-11,FALSE)=0,"",HLOOKUP(L$13,'Quote Application form'!$C$113:$AR$264,ROW()-11,FALSE)),"")</f>
        <v/>
      </c>
      <c r="M30" t="str">
        <f>IFERROR(IF(HLOOKUP(M$13,'Quote Application form'!$C$113:$AR$264,ROW()-11,FALSE)=0,"",HLOOKUP(M$13,'Quote Application form'!$C$113:$AR$264,ROW()-11,FALSE)),"")</f>
        <v/>
      </c>
      <c r="N30" t="str">
        <f>IFERROR(IF(HLOOKUP(N$13,'Quote Application form'!$C$113:$AR$264,ROW()-11,FALSE)=0,"",HLOOKUP(N$13,'Quote Application form'!$C$113:$AR$264,ROW()-11,FALSE)),"")</f>
        <v/>
      </c>
      <c r="O30" t="str">
        <f>IFERROR(IF(HLOOKUP(O$13,'Quote Application form'!$C$113:$AR$264,ROW()-11,FALSE)=0,"",HLOOKUP(O$13,'Quote Application form'!$C$113:$AR$264,ROW()-11,FALSE)),"")</f>
        <v/>
      </c>
      <c r="P30" t="str">
        <f>IFERROR(IF(HLOOKUP(P$13,'Quote Application form'!$C$113:$AR$264,ROW()-11,FALSE)=0,"",HLOOKUP(P$13,'Quote Application form'!$C$113:$AR$264,ROW()-11,FALSE)),"")</f>
        <v/>
      </c>
      <c r="Q30" t="str">
        <f>IFERROR(IF(HLOOKUP(Q$13,'Quote Application form'!$C$113:$AR$264,ROW()-11,FALSE)=0,"",HLOOKUP(Q$13,'Quote Application form'!$C$113:$AR$264,ROW()-11,FALSE)),"")</f>
        <v/>
      </c>
      <c r="R30" t="str">
        <f>IFERROR(IF(HLOOKUP(R$13,'Quote Application form'!$C$113:$AR$264,ROW()-11,FALSE)=0,"",HLOOKUP(R$13,'Quote Application form'!$C$113:$AR$264,ROW()-11,FALSE)),"")</f>
        <v/>
      </c>
      <c r="S30" t="str">
        <f>IFERROR(IF(HLOOKUP(S$13,'Quote Application form'!$C$113:$AR$264,ROW()-11,FALSE)=0,"",HLOOKUP(S$13,'Quote Application form'!$C$113:$AR$264,ROW()-11,FALSE)),"")</f>
        <v/>
      </c>
      <c r="T30" t="str">
        <f>IFERROR(IF(HLOOKUP(T$13,'Quote Application form'!$C$113:$AR$264,ROW()-11,FALSE)=0,"",HLOOKUP(T$13,'Quote Application form'!$C$113:$AR$264,ROW()-11,FALSE)),"")</f>
        <v/>
      </c>
      <c r="U30" t="str">
        <f>IFERROR(IF(HLOOKUP(U$13,'Quote Application form'!$C$113:$AR$264,ROW()-11,FALSE)=0,"",HLOOKUP(U$13,'Quote Application form'!$C$113:$AR$264,ROW()-11,FALSE)),"")</f>
        <v/>
      </c>
      <c r="V30" t="str">
        <f>IFERROR(IF(HLOOKUP(V$13,'Quote Application form'!$C$113:$AR$264,ROW()-11,FALSE)=0,"",HLOOKUP(V$13,'Quote Application form'!$C$113:$AR$264,ROW()-11,FALSE)),"")</f>
        <v/>
      </c>
      <c r="W30" t="str">
        <f>IFERROR(IF(HLOOKUP(W$13,'Quote Application form'!$C$113:$AR$264,ROW()-11,FALSE)=0,"",HLOOKUP(W$13,'Quote Application form'!$C$113:$AR$264,ROW()-11,FALSE)),"")</f>
        <v/>
      </c>
      <c r="X30" t="str">
        <f>IFERROR(IF(HLOOKUP(X$13,'Quote Application form'!$C$113:$AR$264,ROW()-11,FALSE)=0,"",HLOOKUP(X$13,'Quote Application form'!$C$113:$AR$264,ROW()-11,FALSE)),"")</f>
        <v/>
      </c>
      <c r="Y30" t="str">
        <f>IFERROR(IF(HLOOKUP(Y$13,'Quote Application form'!$C$113:$AR$264,ROW()-11,FALSE)=0,"",HLOOKUP(Y$13,'Quote Application form'!$C$113:$AR$264,ROW()-11,FALSE)),"")</f>
        <v/>
      </c>
      <c r="Z30" t="str">
        <f>IFERROR(IF(HLOOKUP(Z$13,'Quote Application form'!$C$113:$AR$264,ROW()-11,FALSE)=0,"",HLOOKUP(Z$13,'Quote Application form'!$C$113:$AR$264,ROW()-11,FALSE)),"")</f>
        <v/>
      </c>
      <c r="AA30" t="str">
        <f>IFERROR(IF(HLOOKUP(AA$13,'Quote Application form'!$C$113:$AR$264,ROW()-11,FALSE)=0,"",HLOOKUP(AA$13,'Quote Application form'!$C$113:$AR$264,ROW()-11,FALSE)),"")</f>
        <v/>
      </c>
      <c r="AB30" t="str">
        <f>IFERROR(IF(HLOOKUP(AB$13,'Quote Application form'!$C$113:$AR$264,ROW()-11,FALSE)=0,"",HLOOKUP(AB$13,'Quote Application form'!$C$113:$AR$264,ROW()-11,FALSE)),"")</f>
        <v/>
      </c>
      <c r="AC30" t="str">
        <f>IFERROR(IF(HLOOKUP(AC$13,'Quote Application form'!$C$113:$AR$264,ROW()-11,FALSE)=0,"",HLOOKUP(AC$13,'Quote Application form'!$C$113:$AR$264,ROW()-11,FALSE)),"")</f>
        <v/>
      </c>
      <c r="AD30" t="str">
        <f>IFERROR(IF(HLOOKUP(AD$13,'Quote Application form'!$C$113:$AR$264,ROW()-11,FALSE)=0,"",HLOOKUP(AD$13,'Quote Application form'!$C$113:$AR$264,ROW()-11,FALSE)),"")</f>
        <v/>
      </c>
      <c r="AE30" t="str">
        <f>IFERROR(IF(HLOOKUP(AE$13,'Quote Application form'!$C$113:$AR$264,ROW()-11,FALSE)=0,"",HLOOKUP(AE$13,'Quote Application form'!$C$113:$AR$264,ROW()-11,FALSE)),"")</f>
        <v/>
      </c>
      <c r="AF30" t="str">
        <f>IF('Quote Application form'!AJ131=0,"",HLOOKUP(AF$13,'Quote Application form'!$C$113:$AR$264,ROW()-11,FALSE))</f>
        <v/>
      </c>
      <c r="AG30" t="str">
        <f>IF('Quote Application form'!AK131=0,"",HLOOKUP(AG$13,'Quote Application form'!$C$113:$AR$264,ROW()-11,FALSE))</f>
        <v/>
      </c>
      <c r="AH30" t="str">
        <f>IF('Quote Application form'!AL131=0,"",HLOOKUP(AH$13,'Quote Application form'!$C$113:$AR$264,ROW()-11,FALSE))</f>
        <v/>
      </c>
      <c r="AI30" t="str">
        <f>IF('Quote Application form'!AM131=0,"",HLOOKUP(AI$13,'Quote Application form'!$C$113:$AR$264,ROW()-11,FALSE))</f>
        <v/>
      </c>
      <c r="AJ30" t="str">
        <f>IF('Quote Application form'!AN131=0,"",HLOOKUP(AJ$13,'Quote Application form'!$C$113:$AR$264,ROW()-11,FALSE))</f>
        <v/>
      </c>
      <c r="AK30" t="str">
        <f>IF('Quote Application form'!AO131=0,"",HLOOKUP(AK$13,'Quote Application form'!$C$113:$AR$264,ROW()-11,FALSE))</f>
        <v/>
      </c>
      <c r="AL30" t="str">
        <f>IF('Quote Application form'!AP131=0,"",HLOOKUP(AL$13,'Quote Application form'!$C$113:$AR$264,ROW()-11,FALSE))</f>
        <v/>
      </c>
      <c r="AM30" t="str">
        <f>IF('Quote Application form'!AQ131=0,"",HLOOKUP(AM$13,'Quote Application form'!$C$113:$AR$264,ROW()-11,FALSE))</f>
        <v/>
      </c>
      <c r="AN30" t="str">
        <f>IF('Quote Application form'!AR131=0,"",HLOOKUP(AN$13,'Quote Application form'!$C$113:$AR$264,ROW()-11,FALSE))</f>
        <v/>
      </c>
      <c r="AO30" t="str">
        <f>IF('Quote Application form'!AS131=0,"",HLOOKUP(AO$13,'Quote Application form'!$C$113:$AR$264,ROW()-11,FALSE))</f>
        <v/>
      </c>
      <c r="AP30" t="str">
        <f>IF('Quote Application form'!AT131=0,"",HLOOKUP(AP$13,'Quote Application form'!$C$113:$AR$264,ROW()-11,FALSE))</f>
        <v/>
      </c>
    </row>
    <row r="31" spans="1:42" x14ac:dyDescent="0.2">
      <c r="A31" t="str">
        <f>IFERROR(IF(HLOOKUP(A$13,'Quote Application form'!$C$113:$AR$264,ROW()-11,FALSE)=0,"",HLOOKUP(A$13,'Quote Application form'!$C$113:$AR$264,ROW()-11,FALSE)),"")</f>
        <v/>
      </c>
      <c r="B31" t="str">
        <f>IFERROR(IF(HLOOKUP(B$13,'Quote Application form'!$C$113:$AR$264,ROW()-11,FALSE)=0,"",HLOOKUP(B$13,'Quote Application form'!$C$113:$AR$264,ROW()-11,FALSE)),"")</f>
        <v/>
      </c>
      <c r="C31" t="str">
        <f>IFERROR(IF(HLOOKUP(C$13,'Quote Application form'!$C$113:$AR$264,ROW()-11,FALSE)=0,"",HLOOKUP(C$13,'Quote Application form'!$C$113:$AR$264,ROW()-11,FALSE)),"")</f>
        <v/>
      </c>
      <c r="D31" t="str">
        <f>IFERROR(IF(HLOOKUP(D$13,'Quote Application form'!$C$113:$AR$264,ROW()-11,FALSE)=0,"",HLOOKUP(D$13,'Quote Application form'!$C$113:$AR$264,ROW()-11,FALSE)),"")</f>
        <v/>
      </c>
      <c r="E31" t="str">
        <f>IFERROR(IF(HLOOKUP(E$13,'Quote Application form'!$C$113:$AR$264,ROW()-11,FALSE)=0,"",HLOOKUP(E$13,'Quote Application form'!$C$113:$AR$264,ROW()-11,FALSE)),"")</f>
        <v/>
      </c>
      <c r="F31" t="str">
        <f>IFERROR(IF(HLOOKUP(F$13,'Quote Application form'!$C$113:$AR$264,ROW()-11,FALSE)=0,"",HLOOKUP(F$13,'Quote Application form'!$C$113:$AR$264,ROW()-11,FALSE)),"")</f>
        <v/>
      </c>
      <c r="G31" t="str">
        <f>IFERROR(IF(HLOOKUP(G$13,'Quote Application form'!$C$113:$AR$264,ROW()-11,FALSE)=0,"",HLOOKUP(G$13,'Quote Application form'!$C$113:$AR$264,ROW()-11,FALSE)),"")</f>
        <v/>
      </c>
      <c r="H31" t="str">
        <f>IFERROR(IF(HLOOKUP(H$13,'Quote Application form'!$C$113:$AR$264,ROW()-11,FALSE)=0,"",HLOOKUP(H$13,'Quote Application form'!$C$113:$AR$264,ROW()-11,FALSE)),"")</f>
        <v/>
      </c>
      <c r="I31" t="str">
        <f>IFERROR(IF(HLOOKUP(I$13,'Quote Application form'!$C$113:$AR$264,ROW()-11,FALSE)=0,"",HLOOKUP(I$13,'Quote Application form'!$C$113:$AR$264,ROW()-11,FALSE)),"")</f>
        <v/>
      </c>
      <c r="J31" t="str">
        <f>IFERROR(IF(HLOOKUP(J$13,'Quote Application form'!$C$113:$AR$264,ROW()-11,FALSE)=0,"",HLOOKUP(J$13,'Quote Application form'!$C$113:$AR$264,ROW()-11,FALSE)),"")</f>
        <v/>
      </c>
      <c r="K31" t="str">
        <f>IFERROR(IF(HLOOKUP(K$13,'Quote Application form'!$C$113:$AR$264,ROW()-11,FALSE)=0,"",HLOOKUP(K$13,'Quote Application form'!$C$113:$AR$264,ROW()-11,FALSE)),"")</f>
        <v/>
      </c>
      <c r="L31" t="str">
        <f>IFERROR(IF(HLOOKUP(L$13,'Quote Application form'!$C$113:$AR$264,ROW()-11,FALSE)=0,"",HLOOKUP(L$13,'Quote Application form'!$C$113:$AR$264,ROW()-11,FALSE)),"")</f>
        <v/>
      </c>
      <c r="M31" t="str">
        <f>IFERROR(IF(HLOOKUP(M$13,'Quote Application form'!$C$113:$AR$264,ROW()-11,FALSE)=0,"",HLOOKUP(M$13,'Quote Application form'!$C$113:$AR$264,ROW()-11,FALSE)),"")</f>
        <v/>
      </c>
      <c r="N31" t="str">
        <f>IFERROR(IF(HLOOKUP(N$13,'Quote Application form'!$C$113:$AR$264,ROW()-11,FALSE)=0,"",HLOOKUP(N$13,'Quote Application form'!$C$113:$AR$264,ROW()-11,FALSE)),"")</f>
        <v/>
      </c>
      <c r="O31" t="str">
        <f>IFERROR(IF(HLOOKUP(O$13,'Quote Application form'!$C$113:$AR$264,ROW()-11,FALSE)=0,"",HLOOKUP(O$13,'Quote Application form'!$C$113:$AR$264,ROW()-11,FALSE)),"")</f>
        <v/>
      </c>
      <c r="P31" t="str">
        <f>IFERROR(IF(HLOOKUP(P$13,'Quote Application form'!$C$113:$AR$264,ROW()-11,FALSE)=0,"",HLOOKUP(P$13,'Quote Application form'!$C$113:$AR$264,ROW()-11,FALSE)),"")</f>
        <v/>
      </c>
      <c r="Q31" t="str">
        <f>IFERROR(IF(HLOOKUP(Q$13,'Quote Application form'!$C$113:$AR$264,ROW()-11,FALSE)=0,"",HLOOKUP(Q$13,'Quote Application form'!$C$113:$AR$264,ROW()-11,FALSE)),"")</f>
        <v/>
      </c>
      <c r="R31" t="str">
        <f>IFERROR(IF(HLOOKUP(R$13,'Quote Application form'!$C$113:$AR$264,ROW()-11,FALSE)=0,"",HLOOKUP(R$13,'Quote Application form'!$C$113:$AR$264,ROW()-11,FALSE)),"")</f>
        <v/>
      </c>
      <c r="S31" t="str">
        <f>IFERROR(IF(HLOOKUP(S$13,'Quote Application form'!$C$113:$AR$264,ROW()-11,FALSE)=0,"",HLOOKUP(S$13,'Quote Application form'!$C$113:$AR$264,ROW()-11,FALSE)),"")</f>
        <v/>
      </c>
      <c r="T31" t="str">
        <f>IFERROR(IF(HLOOKUP(T$13,'Quote Application form'!$C$113:$AR$264,ROW()-11,FALSE)=0,"",HLOOKUP(T$13,'Quote Application form'!$C$113:$AR$264,ROW()-11,FALSE)),"")</f>
        <v/>
      </c>
      <c r="U31" t="str">
        <f>IFERROR(IF(HLOOKUP(U$13,'Quote Application form'!$C$113:$AR$264,ROW()-11,FALSE)=0,"",HLOOKUP(U$13,'Quote Application form'!$C$113:$AR$264,ROW()-11,FALSE)),"")</f>
        <v/>
      </c>
      <c r="V31" t="str">
        <f>IFERROR(IF(HLOOKUP(V$13,'Quote Application form'!$C$113:$AR$264,ROW()-11,FALSE)=0,"",HLOOKUP(V$13,'Quote Application form'!$C$113:$AR$264,ROW()-11,FALSE)),"")</f>
        <v/>
      </c>
      <c r="W31" t="str">
        <f>IFERROR(IF(HLOOKUP(W$13,'Quote Application form'!$C$113:$AR$264,ROW()-11,FALSE)=0,"",HLOOKUP(W$13,'Quote Application form'!$C$113:$AR$264,ROW()-11,FALSE)),"")</f>
        <v/>
      </c>
      <c r="X31" t="str">
        <f>IFERROR(IF(HLOOKUP(X$13,'Quote Application form'!$C$113:$AR$264,ROW()-11,FALSE)=0,"",HLOOKUP(X$13,'Quote Application form'!$C$113:$AR$264,ROW()-11,FALSE)),"")</f>
        <v/>
      </c>
      <c r="Y31" t="str">
        <f>IFERROR(IF(HLOOKUP(Y$13,'Quote Application form'!$C$113:$AR$264,ROW()-11,FALSE)=0,"",HLOOKUP(Y$13,'Quote Application form'!$C$113:$AR$264,ROW()-11,FALSE)),"")</f>
        <v/>
      </c>
      <c r="Z31" t="str">
        <f>IFERROR(IF(HLOOKUP(Z$13,'Quote Application form'!$C$113:$AR$264,ROW()-11,FALSE)=0,"",HLOOKUP(Z$13,'Quote Application form'!$C$113:$AR$264,ROW()-11,FALSE)),"")</f>
        <v/>
      </c>
      <c r="AA31" t="str">
        <f>IFERROR(IF(HLOOKUP(AA$13,'Quote Application form'!$C$113:$AR$264,ROW()-11,FALSE)=0,"",HLOOKUP(AA$13,'Quote Application form'!$C$113:$AR$264,ROW()-11,FALSE)),"")</f>
        <v/>
      </c>
      <c r="AB31" t="str">
        <f>IFERROR(IF(HLOOKUP(AB$13,'Quote Application form'!$C$113:$AR$264,ROW()-11,FALSE)=0,"",HLOOKUP(AB$13,'Quote Application form'!$C$113:$AR$264,ROW()-11,FALSE)),"")</f>
        <v/>
      </c>
      <c r="AC31" t="str">
        <f>IFERROR(IF(HLOOKUP(AC$13,'Quote Application form'!$C$113:$AR$264,ROW()-11,FALSE)=0,"",HLOOKUP(AC$13,'Quote Application form'!$C$113:$AR$264,ROW()-11,FALSE)),"")</f>
        <v/>
      </c>
      <c r="AD31" t="str">
        <f>IFERROR(IF(HLOOKUP(AD$13,'Quote Application form'!$C$113:$AR$264,ROW()-11,FALSE)=0,"",HLOOKUP(AD$13,'Quote Application form'!$C$113:$AR$264,ROW()-11,FALSE)),"")</f>
        <v/>
      </c>
      <c r="AE31" t="str">
        <f>IFERROR(IF(HLOOKUP(AE$13,'Quote Application form'!$C$113:$AR$264,ROW()-11,FALSE)=0,"",HLOOKUP(AE$13,'Quote Application form'!$C$113:$AR$264,ROW()-11,FALSE)),"")</f>
        <v/>
      </c>
      <c r="AF31" t="str">
        <f>IF('Quote Application form'!AJ132=0,"",HLOOKUP(AF$13,'Quote Application form'!$C$113:$AR$264,ROW()-11,FALSE))</f>
        <v/>
      </c>
      <c r="AG31" t="str">
        <f>IF('Quote Application form'!AK132=0,"",HLOOKUP(AG$13,'Quote Application form'!$C$113:$AR$264,ROW()-11,FALSE))</f>
        <v/>
      </c>
      <c r="AH31" t="str">
        <f>IF('Quote Application form'!AL132=0,"",HLOOKUP(AH$13,'Quote Application form'!$C$113:$AR$264,ROW()-11,FALSE))</f>
        <v/>
      </c>
      <c r="AI31" t="str">
        <f>IF('Quote Application form'!AM132=0,"",HLOOKUP(AI$13,'Quote Application form'!$C$113:$AR$264,ROW()-11,FALSE))</f>
        <v/>
      </c>
      <c r="AJ31" t="str">
        <f>IF('Quote Application form'!AN132=0,"",HLOOKUP(AJ$13,'Quote Application form'!$C$113:$AR$264,ROW()-11,FALSE))</f>
        <v/>
      </c>
      <c r="AK31" t="str">
        <f>IF('Quote Application form'!AO132=0,"",HLOOKUP(AK$13,'Quote Application form'!$C$113:$AR$264,ROW()-11,FALSE))</f>
        <v/>
      </c>
      <c r="AL31" t="str">
        <f>IF('Quote Application form'!AP132=0,"",HLOOKUP(AL$13,'Quote Application form'!$C$113:$AR$264,ROW()-11,FALSE))</f>
        <v/>
      </c>
      <c r="AM31" t="str">
        <f>IF('Quote Application form'!AQ132=0,"",HLOOKUP(AM$13,'Quote Application form'!$C$113:$AR$264,ROW()-11,FALSE))</f>
        <v/>
      </c>
      <c r="AN31" t="str">
        <f>IF('Quote Application form'!AR132=0,"",HLOOKUP(AN$13,'Quote Application form'!$C$113:$AR$264,ROW()-11,FALSE))</f>
        <v/>
      </c>
      <c r="AO31" t="str">
        <f>IF('Quote Application form'!AS132=0,"",HLOOKUP(AO$13,'Quote Application form'!$C$113:$AR$264,ROW()-11,FALSE))</f>
        <v/>
      </c>
      <c r="AP31" t="str">
        <f>IF('Quote Application form'!AT132=0,"",HLOOKUP(AP$13,'Quote Application form'!$C$113:$AR$264,ROW()-11,FALSE))</f>
        <v/>
      </c>
    </row>
    <row r="32" spans="1:42" x14ac:dyDescent="0.2">
      <c r="A32" t="str">
        <f>IFERROR(IF(HLOOKUP(A$13,'Quote Application form'!$C$113:$AR$264,ROW()-11,FALSE)=0,"",HLOOKUP(A$13,'Quote Application form'!$C$113:$AR$264,ROW()-11,FALSE)),"")</f>
        <v/>
      </c>
      <c r="B32" t="str">
        <f>IFERROR(IF(HLOOKUP(B$13,'Quote Application form'!$C$113:$AR$264,ROW()-11,FALSE)=0,"",HLOOKUP(B$13,'Quote Application form'!$C$113:$AR$264,ROW()-11,FALSE)),"")</f>
        <v/>
      </c>
      <c r="C32" t="str">
        <f>IFERROR(IF(HLOOKUP(C$13,'Quote Application form'!$C$113:$AR$264,ROW()-11,FALSE)=0,"",HLOOKUP(C$13,'Quote Application form'!$C$113:$AR$264,ROW()-11,FALSE)),"")</f>
        <v/>
      </c>
      <c r="D32" t="str">
        <f>IFERROR(IF(HLOOKUP(D$13,'Quote Application form'!$C$113:$AR$264,ROW()-11,FALSE)=0,"",HLOOKUP(D$13,'Quote Application form'!$C$113:$AR$264,ROW()-11,FALSE)),"")</f>
        <v/>
      </c>
      <c r="E32" t="str">
        <f>IFERROR(IF(HLOOKUP(E$13,'Quote Application form'!$C$113:$AR$264,ROW()-11,FALSE)=0,"",HLOOKUP(E$13,'Quote Application form'!$C$113:$AR$264,ROW()-11,FALSE)),"")</f>
        <v/>
      </c>
      <c r="F32" t="str">
        <f>IFERROR(IF(HLOOKUP(F$13,'Quote Application form'!$C$113:$AR$264,ROW()-11,FALSE)=0,"",HLOOKUP(F$13,'Quote Application form'!$C$113:$AR$264,ROW()-11,FALSE)),"")</f>
        <v/>
      </c>
      <c r="G32" t="str">
        <f>IFERROR(IF(HLOOKUP(G$13,'Quote Application form'!$C$113:$AR$264,ROW()-11,FALSE)=0,"",HLOOKUP(G$13,'Quote Application form'!$C$113:$AR$264,ROW()-11,FALSE)),"")</f>
        <v/>
      </c>
      <c r="H32" t="str">
        <f>IFERROR(IF(HLOOKUP(H$13,'Quote Application form'!$C$113:$AR$264,ROW()-11,FALSE)=0,"",HLOOKUP(H$13,'Quote Application form'!$C$113:$AR$264,ROW()-11,FALSE)),"")</f>
        <v/>
      </c>
      <c r="I32" t="str">
        <f>IFERROR(IF(HLOOKUP(I$13,'Quote Application form'!$C$113:$AR$264,ROW()-11,FALSE)=0,"",HLOOKUP(I$13,'Quote Application form'!$C$113:$AR$264,ROW()-11,FALSE)),"")</f>
        <v/>
      </c>
      <c r="J32" t="str">
        <f>IFERROR(IF(HLOOKUP(J$13,'Quote Application form'!$C$113:$AR$264,ROW()-11,FALSE)=0,"",HLOOKUP(J$13,'Quote Application form'!$C$113:$AR$264,ROW()-11,FALSE)),"")</f>
        <v/>
      </c>
      <c r="K32" t="str">
        <f>IFERROR(IF(HLOOKUP(K$13,'Quote Application form'!$C$113:$AR$264,ROW()-11,FALSE)=0,"",HLOOKUP(K$13,'Quote Application form'!$C$113:$AR$264,ROW()-11,FALSE)),"")</f>
        <v/>
      </c>
      <c r="L32" t="str">
        <f>IFERROR(IF(HLOOKUP(L$13,'Quote Application form'!$C$113:$AR$264,ROW()-11,FALSE)=0,"",HLOOKUP(L$13,'Quote Application form'!$C$113:$AR$264,ROW()-11,FALSE)),"")</f>
        <v/>
      </c>
      <c r="M32" t="str">
        <f>IFERROR(IF(HLOOKUP(M$13,'Quote Application form'!$C$113:$AR$264,ROW()-11,FALSE)=0,"",HLOOKUP(M$13,'Quote Application form'!$C$113:$AR$264,ROW()-11,FALSE)),"")</f>
        <v/>
      </c>
      <c r="N32" t="str">
        <f>IFERROR(IF(HLOOKUP(N$13,'Quote Application form'!$C$113:$AR$264,ROW()-11,FALSE)=0,"",HLOOKUP(N$13,'Quote Application form'!$C$113:$AR$264,ROW()-11,FALSE)),"")</f>
        <v/>
      </c>
      <c r="O32" t="str">
        <f>IFERROR(IF(HLOOKUP(O$13,'Quote Application form'!$C$113:$AR$264,ROW()-11,FALSE)=0,"",HLOOKUP(O$13,'Quote Application form'!$C$113:$AR$264,ROW()-11,FALSE)),"")</f>
        <v/>
      </c>
      <c r="P32" t="str">
        <f>IFERROR(IF(HLOOKUP(P$13,'Quote Application form'!$C$113:$AR$264,ROW()-11,FALSE)=0,"",HLOOKUP(P$13,'Quote Application form'!$C$113:$AR$264,ROW()-11,FALSE)),"")</f>
        <v/>
      </c>
      <c r="Q32" t="str">
        <f>IFERROR(IF(HLOOKUP(Q$13,'Quote Application form'!$C$113:$AR$264,ROW()-11,FALSE)=0,"",HLOOKUP(Q$13,'Quote Application form'!$C$113:$AR$264,ROW()-11,FALSE)),"")</f>
        <v/>
      </c>
      <c r="R32" t="str">
        <f>IFERROR(IF(HLOOKUP(R$13,'Quote Application form'!$C$113:$AR$264,ROW()-11,FALSE)=0,"",HLOOKUP(R$13,'Quote Application form'!$C$113:$AR$264,ROW()-11,FALSE)),"")</f>
        <v/>
      </c>
      <c r="S32" t="str">
        <f>IFERROR(IF(HLOOKUP(S$13,'Quote Application form'!$C$113:$AR$264,ROW()-11,FALSE)=0,"",HLOOKUP(S$13,'Quote Application form'!$C$113:$AR$264,ROW()-11,FALSE)),"")</f>
        <v/>
      </c>
      <c r="T32" t="str">
        <f>IFERROR(IF(HLOOKUP(T$13,'Quote Application form'!$C$113:$AR$264,ROW()-11,FALSE)=0,"",HLOOKUP(T$13,'Quote Application form'!$C$113:$AR$264,ROW()-11,FALSE)),"")</f>
        <v/>
      </c>
      <c r="U32" t="str">
        <f>IFERROR(IF(HLOOKUP(U$13,'Quote Application form'!$C$113:$AR$264,ROW()-11,FALSE)=0,"",HLOOKUP(U$13,'Quote Application form'!$C$113:$AR$264,ROW()-11,FALSE)),"")</f>
        <v/>
      </c>
      <c r="V32" t="str">
        <f>IFERROR(IF(HLOOKUP(V$13,'Quote Application form'!$C$113:$AR$264,ROW()-11,FALSE)=0,"",HLOOKUP(V$13,'Quote Application form'!$C$113:$AR$264,ROW()-11,FALSE)),"")</f>
        <v/>
      </c>
      <c r="W32" t="str">
        <f>IFERROR(IF(HLOOKUP(W$13,'Quote Application form'!$C$113:$AR$264,ROW()-11,FALSE)=0,"",HLOOKUP(W$13,'Quote Application form'!$C$113:$AR$264,ROW()-11,FALSE)),"")</f>
        <v/>
      </c>
      <c r="X32" t="str">
        <f>IFERROR(IF(HLOOKUP(X$13,'Quote Application form'!$C$113:$AR$264,ROW()-11,FALSE)=0,"",HLOOKUP(X$13,'Quote Application form'!$C$113:$AR$264,ROW()-11,FALSE)),"")</f>
        <v/>
      </c>
      <c r="Y32" t="str">
        <f>IFERROR(IF(HLOOKUP(Y$13,'Quote Application form'!$C$113:$AR$264,ROW()-11,FALSE)=0,"",HLOOKUP(Y$13,'Quote Application form'!$C$113:$AR$264,ROW()-11,FALSE)),"")</f>
        <v/>
      </c>
      <c r="Z32" t="str">
        <f>IFERROR(IF(HLOOKUP(Z$13,'Quote Application form'!$C$113:$AR$264,ROW()-11,FALSE)=0,"",HLOOKUP(Z$13,'Quote Application form'!$C$113:$AR$264,ROW()-11,FALSE)),"")</f>
        <v/>
      </c>
      <c r="AA32" t="str">
        <f>IFERROR(IF(HLOOKUP(AA$13,'Quote Application form'!$C$113:$AR$264,ROW()-11,FALSE)=0,"",HLOOKUP(AA$13,'Quote Application form'!$C$113:$AR$264,ROW()-11,FALSE)),"")</f>
        <v/>
      </c>
      <c r="AB32" t="str">
        <f>IFERROR(IF(HLOOKUP(AB$13,'Quote Application form'!$C$113:$AR$264,ROW()-11,FALSE)=0,"",HLOOKUP(AB$13,'Quote Application form'!$C$113:$AR$264,ROW()-11,FALSE)),"")</f>
        <v/>
      </c>
      <c r="AC32" t="str">
        <f>IFERROR(IF(HLOOKUP(AC$13,'Quote Application form'!$C$113:$AR$264,ROW()-11,FALSE)=0,"",HLOOKUP(AC$13,'Quote Application form'!$C$113:$AR$264,ROW()-11,FALSE)),"")</f>
        <v/>
      </c>
      <c r="AD32" t="str">
        <f>IFERROR(IF(HLOOKUP(AD$13,'Quote Application form'!$C$113:$AR$264,ROW()-11,FALSE)=0,"",HLOOKUP(AD$13,'Quote Application form'!$C$113:$AR$264,ROW()-11,FALSE)),"")</f>
        <v/>
      </c>
      <c r="AE32" t="str">
        <f>IFERROR(IF(HLOOKUP(AE$13,'Quote Application form'!$C$113:$AR$264,ROW()-11,FALSE)=0,"",HLOOKUP(AE$13,'Quote Application form'!$C$113:$AR$264,ROW()-11,FALSE)),"")</f>
        <v/>
      </c>
      <c r="AF32" t="str">
        <f>IF('Quote Application form'!AJ133=0,"",HLOOKUP(AF$13,'Quote Application form'!$C$113:$AR$264,ROW()-11,FALSE))</f>
        <v/>
      </c>
      <c r="AG32" t="str">
        <f>IF('Quote Application form'!AK133=0,"",HLOOKUP(AG$13,'Quote Application form'!$C$113:$AR$264,ROW()-11,FALSE))</f>
        <v/>
      </c>
      <c r="AH32" t="str">
        <f>IF('Quote Application form'!AL133=0,"",HLOOKUP(AH$13,'Quote Application form'!$C$113:$AR$264,ROW()-11,FALSE))</f>
        <v/>
      </c>
      <c r="AI32" t="str">
        <f>IF('Quote Application form'!AM133=0,"",HLOOKUP(AI$13,'Quote Application form'!$C$113:$AR$264,ROW()-11,FALSE))</f>
        <v/>
      </c>
      <c r="AJ32" t="str">
        <f>IF('Quote Application form'!AN133=0,"",HLOOKUP(AJ$13,'Quote Application form'!$C$113:$AR$264,ROW()-11,FALSE))</f>
        <v/>
      </c>
      <c r="AK32" t="str">
        <f>IF('Quote Application form'!AO133=0,"",HLOOKUP(AK$13,'Quote Application form'!$C$113:$AR$264,ROW()-11,FALSE))</f>
        <v/>
      </c>
      <c r="AL32" t="str">
        <f>IF('Quote Application form'!AP133=0,"",HLOOKUP(AL$13,'Quote Application form'!$C$113:$AR$264,ROW()-11,FALSE))</f>
        <v/>
      </c>
      <c r="AM32" t="str">
        <f>IF('Quote Application form'!AQ133=0,"",HLOOKUP(AM$13,'Quote Application form'!$C$113:$AR$264,ROW()-11,FALSE))</f>
        <v/>
      </c>
      <c r="AN32" t="str">
        <f>IF('Quote Application form'!AR133=0,"",HLOOKUP(AN$13,'Quote Application form'!$C$113:$AR$264,ROW()-11,FALSE))</f>
        <v/>
      </c>
      <c r="AO32" t="str">
        <f>IF('Quote Application form'!AS133=0,"",HLOOKUP(AO$13,'Quote Application form'!$C$113:$AR$264,ROW()-11,FALSE))</f>
        <v/>
      </c>
      <c r="AP32" t="str">
        <f>IF('Quote Application form'!AT133=0,"",HLOOKUP(AP$13,'Quote Application form'!$C$113:$AR$264,ROW()-11,FALSE))</f>
        <v/>
      </c>
    </row>
    <row r="33" spans="1:42" x14ac:dyDescent="0.2">
      <c r="A33" t="str">
        <f>IFERROR(IF(HLOOKUP(A$13,'Quote Application form'!$C$113:$AR$264,ROW()-11,FALSE)=0,"",HLOOKUP(A$13,'Quote Application form'!$C$113:$AR$264,ROW()-11,FALSE)),"")</f>
        <v/>
      </c>
      <c r="B33" t="str">
        <f>IFERROR(IF(HLOOKUP(B$13,'Quote Application form'!$C$113:$AR$264,ROW()-11,FALSE)=0,"",HLOOKUP(B$13,'Quote Application form'!$C$113:$AR$264,ROW()-11,FALSE)),"")</f>
        <v/>
      </c>
      <c r="C33" t="str">
        <f>IFERROR(IF(HLOOKUP(C$13,'Quote Application form'!$C$113:$AR$264,ROW()-11,FALSE)=0,"",HLOOKUP(C$13,'Quote Application form'!$C$113:$AR$264,ROW()-11,FALSE)),"")</f>
        <v/>
      </c>
      <c r="D33" t="str">
        <f>IFERROR(IF(HLOOKUP(D$13,'Quote Application form'!$C$113:$AR$264,ROW()-11,FALSE)=0,"",HLOOKUP(D$13,'Quote Application form'!$C$113:$AR$264,ROW()-11,FALSE)),"")</f>
        <v/>
      </c>
      <c r="E33" t="str">
        <f>IFERROR(IF(HLOOKUP(E$13,'Quote Application form'!$C$113:$AR$264,ROW()-11,FALSE)=0,"",HLOOKUP(E$13,'Quote Application form'!$C$113:$AR$264,ROW()-11,FALSE)),"")</f>
        <v/>
      </c>
      <c r="F33" t="str">
        <f>IFERROR(IF(HLOOKUP(F$13,'Quote Application form'!$C$113:$AR$264,ROW()-11,FALSE)=0,"",HLOOKUP(F$13,'Quote Application form'!$C$113:$AR$264,ROW()-11,FALSE)),"")</f>
        <v/>
      </c>
      <c r="G33" t="str">
        <f>IFERROR(IF(HLOOKUP(G$13,'Quote Application form'!$C$113:$AR$264,ROW()-11,FALSE)=0,"",HLOOKUP(G$13,'Quote Application form'!$C$113:$AR$264,ROW()-11,FALSE)),"")</f>
        <v/>
      </c>
      <c r="H33" t="str">
        <f>IFERROR(IF(HLOOKUP(H$13,'Quote Application form'!$C$113:$AR$264,ROW()-11,FALSE)=0,"",HLOOKUP(H$13,'Quote Application form'!$C$113:$AR$264,ROW()-11,FALSE)),"")</f>
        <v/>
      </c>
      <c r="I33" t="str">
        <f>IFERROR(IF(HLOOKUP(I$13,'Quote Application form'!$C$113:$AR$264,ROW()-11,FALSE)=0,"",HLOOKUP(I$13,'Quote Application form'!$C$113:$AR$264,ROW()-11,FALSE)),"")</f>
        <v/>
      </c>
      <c r="J33" t="str">
        <f>IFERROR(IF(HLOOKUP(J$13,'Quote Application form'!$C$113:$AR$264,ROW()-11,FALSE)=0,"",HLOOKUP(J$13,'Quote Application form'!$C$113:$AR$264,ROW()-11,FALSE)),"")</f>
        <v/>
      </c>
      <c r="K33" t="str">
        <f>IFERROR(IF(HLOOKUP(K$13,'Quote Application form'!$C$113:$AR$264,ROW()-11,FALSE)=0,"",HLOOKUP(K$13,'Quote Application form'!$C$113:$AR$264,ROW()-11,FALSE)),"")</f>
        <v/>
      </c>
      <c r="L33" t="str">
        <f>IFERROR(IF(HLOOKUP(L$13,'Quote Application form'!$C$113:$AR$264,ROW()-11,FALSE)=0,"",HLOOKUP(L$13,'Quote Application form'!$C$113:$AR$264,ROW()-11,FALSE)),"")</f>
        <v/>
      </c>
      <c r="M33" t="str">
        <f>IFERROR(IF(HLOOKUP(M$13,'Quote Application form'!$C$113:$AR$264,ROW()-11,FALSE)=0,"",HLOOKUP(M$13,'Quote Application form'!$C$113:$AR$264,ROW()-11,FALSE)),"")</f>
        <v/>
      </c>
      <c r="N33" t="str">
        <f>IFERROR(IF(HLOOKUP(N$13,'Quote Application form'!$C$113:$AR$264,ROW()-11,FALSE)=0,"",HLOOKUP(N$13,'Quote Application form'!$C$113:$AR$264,ROW()-11,FALSE)),"")</f>
        <v/>
      </c>
      <c r="O33" t="str">
        <f>IFERROR(IF(HLOOKUP(O$13,'Quote Application form'!$C$113:$AR$264,ROW()-11,FALSE)=0,"",HLOOKUP(O$13,'Quote Application form'!$C$113:$AR$264,ROW()-11,FALSE)),"")</f>
        <v/>
      </c>
      <c r="P33" t="str">
        <f>IFERROR(IF(HLOOKUP(P$13,'Quote Application form'!$C$113:$AR$264,ROW()-11,FALSE)=0,"",HLOOKUP(P$13,'Quote Application form'!$C$113:$AR$264,ROW()-11,FALSE)),"")</f>
        <v/>
      </c>
      <c r="Q33" t="str">
        <f>IFERROR(IF(HLOOKUP(Q$13,'Quote Application form'!$C$113:$AR$264,ROW()-11,FALSE)=0,"",HLOOKUP(Q$13,'Quote Application form'!$C$113:$AR$264,ROW()-11,FALSE)),"")</f>
        <v/>
      </c>
      <c r="R33" t="str">
        <f>IFERROR(IF(HLOOKUP(R$13,'Quote Application form'!$C$113:$AR$264,ROW()-11,FALSE)=0,"",HLOOKUP(R$13,'Quote Application form'!$C$113:$AR$264,ROW()-11,FALSE)),"")</f>
        <v/>
      </c>
      <c r="S33" t="str">
        <f>IFERROR(IF(HLOOKUP(S$13,'Quote Application form'!$C$113:$AR$264,ROW()-11,FALSE)=0,"",HLOOKUP(S$13,'Quote Application form'!$C$113:$AR$264,ROW()-11,FALSE)),"")</f>
        <v/>
      </c>
      <c r="T33" t="str">
        <f>IFERROR(IF(HLOOKUP(T$13,'Quote Application form'!$C$113:$AR$264,ROW()-11,FALSE)=0,"",HLOOKUP(T$13,'Quote Application form'!$C$113:$AR$264,ROW()-11,FALSE)),"")</f>
        <v/>
      </c>
      <c r="U33" t="str">
        <f>IFERROR(IF(HLOOKUP(U$13,'Quote Application form'!$C$113:$AR$264,ROW()-11,FALSE)=0,"",HLOOKUP(U$13,'Quote Application form'!$C$113:$AR$264,ROW()-11,FALSE)),"")</f>
        <v/>
      </c>
      <c r="V33" t="str">
        <f>IFERROR(IF(HLOOKUP(V$13,'Quote Application form'!$C$113:$AR$264,ROW()-11,FALSE)=0,"",HLOOKUP(V$13,'Quote Application form'!$C$113:$AR$264,ROW()-11,FALSE)),"")</f>
        <v/>
      </c>
      <c r="W33" t="str">
        <f>IFERROR(IF(HLOOKUP(W$13,'Quote Application form'!$C$113:$AR$264,ROW()-11,FALSE)=0,"",HLOOKUP(W$13,'Quote Application form'!$C$113:$AR$264,ROW()-11,FALSE)),"")</f>
        <v/>
      </c>
      <c r="X33" t="str">
        <f>IFERROR(IF(HLOOKUP(X$13,'Quote Application form'!$C$113:$AR$264,ROW()-11,FALSE)=0,"",HLOOKUP(X$13,'Quote Application form'!$C$113:$AR$264,ROW()-11,FALSE)),"")</f>
        <v/>
      </c>
      <c r="Y33" t="str">
        <f>IFERROR(IF(HLOOKUP(Y$13,'Quote Application form'!$C$113:$AR$264,ROW()-11,FALSE)=0,"",HLOOKUP(Y$13,'Quote Application form'!$C$113:$AR$264,ROW()-11,FALSE)),"")</f>
        <v/>
      </c>
      <c r="Z33" t="str">
        <f>IFERROR(IF(HLOOKUP(Z$13,'Quote Application form'!$C$113:$AR$264,ROW()-11,FALSE)=0,"",HLOOKUP(Z$13,'Quote Application form'!$C$113:$AR$264,ROW()-11,FALSE)),"")</f>
        <v/>
      </c>
      <c r="AA33" t="str">
        <f>IFERROR(IF(HLOOKUP(AA$13,'Quote Application form'!$C$113:$AR$264,ROW()-11,FALSE)=0,"",HLOOKUP(AA$13,'Quote Application form'!$C$113:$AR$264,ROW()-11,FALSE)),"")</f>
        <v/>
      </c>
      <c r="AB33" t="str">
        <f>IFERROR(IF(HLOOKUP(AB$13,'Quote Application form'!$C$113:$AR$264,ROW()-11,FALSE)=0,"",HLOOKUP(AB$13,'Quote Application form'!$C$113:$AR$264,ROW()-11,FALSE)),"")</f>
        <v/>
      </c>
      <c r="AC33" t="str">
        <f>IFERROR(IF(HLOOKUP(AC$13,'Quote Application form'!$C$113:$AR$264,ROW()-11,FALSE)=0,"",HLOOKUP(AC$13,'Quote Application form'!$C$113:$AR$264,ROW()-11,FALSE)),"")</f>
        <v/>
      </c>
      <c r="AD33" t="str">
        <f>IFERROR(IF(HLOOKUP(AD$13,'Quote Application form'!$C$113:$AR$264,ROW()-11,FALSE)=0,"",HLOOKUP(AD$13,'Quote Application form'!$C$113:$AR$264,ROW()-11,FALSE)),"")</f>
        <v/>
      </c>
      <c r="AE33" t="str">
        <f>IFERROR(IF(HLOOKUP(AE$13,'Quote Application form'!$C$113:$AR$264,ROW()-11,FALSE)=0,"",HLOOKUP(AE$13,'Quote Application form'!$C$113:$AR$264,ROW()-11,FALSE)),"")</f>
        <v/>
      </c>
      <c r="AF33" t="str">
        <f>IF('Quote Application form'!AJ134=0,"",HLOOKUP(AF$13,'Quote Application form'!$C$113:$AR$264,ROW()-11,FALSE))</f>
        <v/>
      </c>
      <c r="AG33" t="str">
        <f>IF('Quote Application form'!AK134=0,"",HLOOKUP(AG$13,'Quote Application form'!$C$113:$AR$264,ROW()-11,FALSE))</f>
        <v/>
      </c>
      <c r="AH33" t="str">
        <f>IF('Quote Application form'!AL134=0,"",HLOOKUP(AH$13,'Quote Application form'!$C$113:$AR$264,ROW()-11,FALSE))</f>
        <v/>
      </c>
      <c r="AI33" t="str">
        <f>IF('Quote Application form'!AM134=0,"",HLOOKUP(AI$13,'Quote Application form'!$C$113:$AR$264,ROW()-11,FALSE))</f>
        <v/>
      </c>
      <c r="AJ33" t="str">
        <f>IF('Quote Application form'!AN134=0,"",HLOOKUP(AJ$13,'Quote Application form'!$C$113:$AR$264,ROW()-11,FALSE))</f>
        <v/>
      </c>
      <c r="AK33" t="str">
        <f>IF('Quote Application form'!AO134=0,"",HLOOKUP(AK$13,'Quote Application form'!$C$113:$AR$264,ROW()-11,FALSE))</f>
        <v/>
      </c>
      <c r="AL33" t="str">
        <f>IF('Quote Application form'!AP134=0,"",HLOOKUP(AL$13,'Quote Application form'!$C$113:$AR$264,ROW()-11,FALSE))</f>
        <v/>
      </c>
      <c r="AM33" t="str">
        <f>IF('Quote Application form'!AQ134=0,"",HLOOKUP(AM$13,'Quote Application form'!$C$113:$AR$264,ROW()-11,FALSE))</f>
        <v/>
      </c>
      <c r="AN33" t="str">
        <f>IF('Quote Application form'!AR134=0,"",HLOOKUP(AN$13,'Quote Application form'!$C$113:$AR$264,ROW()-11,FALSE))</f>
        <v/>
      </c>
      <c r="AO33" t="str">
        <f>IF('Quote Application form'!AS134=0,"",HLOOKUP(AO$13,'Quote Application form'!$C$113:$AR$264,ROW()-11,FALSE))</f>
        <v/>
      </c>
      <c r="AP33" t="str">
        <f>IF('Quote Application form'!AT134=0,"",HLOOKUP(AP$13,'Quote Application form'!$C$113:$AR$264,ROW()-11,FALSE))</f>
        <v/>
      </c>
    </row>
    <row r="34" spans="1:42" x14ac:dyDescent="0.2">
      <c r="A34" t="str">
        <f>IFERROR(IF(HLOOKUP(A$13,'Quote Application form'!$C$113:$AR$264,ROW()-11,FALSE)=0,"",HLOOKUP(A$13,'Quote Application form'!$C$113:$AR$264,ROW()-11,FALSE)),"")</f>
        <v/>
      </c>
      <c r="B34" t="str">
        <f>IFERROR(IF(HLOOKUP(B$13,'Quote Application form'!$C$113:$AR$264,ROW()-11,FALSE)=0,"",HLOOKUP(B$13,'Quote Application form'!$C$113:$AR$264,ROW()-11,FALSE)),"")</f>
        <v/>
      </c>
      <c r="C34" t="str">
        <f>IFERROR(IF(HLOOKUP(C$13,'Quote Application form'!$C$113:$AR$264,ROW()-11,FALSE)=0,"",HLOOKUP(C$13,'Quote Application form'!$C$113:$AR$264,ROW()-11,FALSE)),"")</f>
        <v/>
      </c>
      <c r="D34" t="str">
        <f>IFERROR(IF(HLOOKUP(D$13,'Quote Application form'!$C$113:$AR$264,ROW()-11,FALSE)=0,"",HLOOKUP(D$13,'Quote Application form'!$C$113:$AR$264,ROW()-11,FALSE)),"")</f>
        <v/>
      </c>
      <c r="E34" t="str">
        <f>IFERROR(IF(HLOOKUP(E$13,'Quote Application form'!$C$113:$AR$264,ROW()-11,FALSE)=0,"",HLOOKUP(E$13,'Quote Application form'!$C$113:$AR$264,ROW()-11,FALSE)),"")</f>
        <v/>
      </c>
      <c r="F34" t="str">
        <f>IFERROR(IF(HLOOKUP(F$13,'Quote Application form'!$C$113:$AR$264,ROW()-11,FALSE)=0,"",HLOOKUP(F$13,'Quote Application form'!$C$113:$AR$264,ROW()-11,FALSE)),"")</f>
        <v/>
      </c>
      <c r="G34" t="str">
        <f>IFERROR(IF(HLOOKUP(G$13,'Quote Application form'!$C$113:$AR$264,ROW()-11,FALSE)=0,"",HLOOKUP(G$13,'Quote Application form'!$C$113:$AR$264,ROW()-11,FALSE)),"")</f>
        <v/>
      </c>
      <c r="H34" t="str">
        <f>IFERROR(IF(HLOOKUP(H$13,'Quote Application form'!$C$113:$AR$264,ROW()-11,FALSE)=0,"",HLOOKUP(H$13,'Quote Application form'!$C$113:$AR$264,ROW()-11,FALSE)),"")</f>
        <v/>
      </c>
      <c r="I34" t="str">
        <f>IFERROR(IF(HLOOKUP(I$13,'Quote Application form'!$C$113:$AR$264,ROW()-11,FALSE)=0,"",HLOOKUP(I$13,'Quote Application form'!$C$113:$AR$264,ROW()-11,FALSE)),"")</f>
        <v/>
      </c>
      <c r="J34" t="str">
        <f>IFERROR(IF(HLOOKUP(J$13,'Quote Application form'!$C$113:$AR$264,ROW()-11,FALSE)=0,"",HLOOKUP(J$13,'Quote Application form'!$C$113:$AR$264,ROW()-11,FALSE)),"")</f>
        <v/>
      </c>
      <c r="K34" t="str">
        <f>IFERROR(IF(HLOOKUP(K$13,'Quote Application form'!$C$113:$AR$264,ROW()-11,FALSE)=0,"",HLOOKUP(K$13,'Quote Application form'!$C$113:$AR$264,ROW()-11,FALSE)),"")</f>
        <v/>
      </c>
      <c r="L34" t="str">
        <f>IFERROR(IF(HLOOKUP(L$13,'Quote Application form'!$C$113:$AR$264,ROW()-11,FALSE)=0,"",HLOOKUP(L$13,'Quote Application form'!$C$113:$AR$264,ROW()-11,FALSE)),"")</f>
        <v/>
      </c>
      <c r="M34" t="str">
        <f>IFERROR(IF(HLOOKUP(M$13,'Quote Application form'!$C$113:$AR$264,ROW()-11,FALSE)=0,"",HLOOKUP(M$13,'Quote Application form'!$C$113:$AR$264,ROW()-11,FALSE)),"")</f>
        <v/>
      </c>
      <c r="N34" t="str">
        <f>IFERROR(IF(HLOOKUP(N$13,'Quote Application form'!$C$113:$AR$264,ROW()-11,FALSE)=0,"",HLOOKUP(N$13,'Quote Application form'!$C$113:$AR$264,ROW()-11,FALSE)),"")</f>
        <v/>
      </c>
      <c r="O34" t="str">
        <f>IFERROR(IF(HLOOKUP(O$13,'Quote Application form'!$C$113:$AR$264,ROW()-11,FALSE)=0,"",HLOOKUP(O$13,'Quote Application form'!$C$113:$AR$264,ROW()-11,FALSE)),"")</f>
        <v/>
      </c>
      <c r="P34" t="str">
        <f>IFERROR(IF(HLOOKUP(P$13,'Quote Application form'!$C$113:$AR$264,ROW()-11,FALSE)=0,"",HLOOKUP(P$13,'Quote Application form'!$C$113:$AR$264,ROW()-11,FALSE)),"")</f>
        <v/>
      </c>
      <c r="Q34" t="str">
        <f>IFERROR(IF(HLOOKUP(Q$13,'Quote Application form'!$C$113:$AR$264,ROW()-11,FALSE)=0,"",HLOOKUP(Q$13,'Quote Application form'!$C$113:$AR$264,ROW()-11,FALSE)),"")</f>
        <v/>
      </c>
      <c r="R34" t="str">
        <f>IFERROR(IF(HLOOKUP(R$13,'Quote Application form'!$C$113:$AR$264,ROW()-11,FALSE)=0,"",HLOOKUP(R$13,'Quote Application form'!$C$113:$AR$264,ROW()-11,FALSE)),"")</f>
        <v/>
      </c>
      <c r="S34" t="str">
        <f>IFERROR(IF(HLOOKUP(S$13,'Quote Application form'!$C$113:$AR$264,ROW()-11,FALSE)=0,"",HLOOKUP(S$13,'Quote Application form'!$C$113:$AR$264,ROW()-11,FALSE)),"")</f>
        <v/>
      </c>
      <c r="T34" t="str">
        <f>IFERROR(IF(HLOOKUP(T$13,'Quote Application form'!$C$113:$AR$264,ROW()-11,FALSE)=0,"",HLOOKUP(T$13,'Quote Application form'!$C$113:$AR$264,ROW()-11,FALSE)),"")</f>
        <v/>
      </c>
      <c r="U34" t="str">
        <f>IFERROR(IF(HLOOKUP(U$13,'Quote Application form'!$C$113:$AR$264,ROW()-11,FALSE)=0,"",HLOOKUP(U$13,'Quote Application form'!$C$113:$AR$264,ROW()-11,FALSE)),"")</f>
        <v/>
      </c>
      <c r="V34" t="str">
        <f>IFERROR(IF(HLOOKUP(V$13,'Quote Application form'!$C$113:$AR$264,ROW()-11,FALSE)=0,"",HLOOKUP(V$13,'Quote Application form'!$C$113:$AR$264,ROW()-11,FALSE)),"")</f>
        <v/>
      </c>
      <c r="W34" t="str">
        <f>IFERROR(IF(HLOOKUP(W$13,'Quote Application form'!$C$113:$AR$264,ROW()-11,FALSE)=0,"",HLOOKUP(W$13,'Quote Application form'!$C$113:$AR$264,ROW()-11,FALSE)),"")</f>
        <v/>
      </c>
      <c r="X34" t="str">
        <f>IFERROR(IF(HLOOKUP(X$13,'Quote Application form'!$C$113:$AR$264,ROW()-11,FALSE)=0,"",HLOOKUP(X$13,'Quote Application form'!$C$113:$AR$264,ROW()-11,FALSE)),"")</f>
        <v/>
      </c>
      <c r="Y34" t="str">
        <f>IFERROR(IF(HLOOKUP(Y$13,'Quote Application form'!$C$113:$AR$264,ROW()-11,FALSE)=0,"",HLOOKUP(Y$13,'Quote Application form'!$C$113:$AR$264,ROW()-11,FALSE)),"")</f>
        <v/>
      </c>
      <c r="Z34" t="str">
        <f>IFERROR(IF(HLOOKUP(Z$13,'Quote Application form'!$C$113:$AR$264,ROW()-11,FALSE)=0,"",HLOOKUP(Z$13,'Quote Application form'!$C$113:$AR$264,ROW()-11,FALSE)),"")</f>
        <v/>
      </c>
      <c r="AA34" t="str">
        <f>IFERROR(IF(HLOOKUP(AA$13,'Quote Application form'!$C$113:$AR$264,ROW()-11,FALSE)=0,"",HLOOKUP(AA$13,'Quote Application form'!$C$113:$AR$264,ROW()-11,FALSE)),"")</f>
        <v/>
      </c>
      <c r="AB34" t="str">
        <f>IFERROR(IF(HLOOKUP(AB$13,'Quote Application form'!$C$113:$AR$264,ROW()-11,FALSE)=0,"",HLOOKUP(AB$13,'Quote Application form'!$C$113:$AR$264,ROW()-11,FALSE)),"")</f>
        <v/>
      </c>
      <c r="AC34" t="str">
        <f>IFERROR(IF(HLOOKUP(AC$13,'Quote Application form'!$C$113:$AR$264,ROW()-11,FALSE)=0,"",HLOOKUP(AC$13,'Quote Application form'!$C$113:$AR$264,ROW()-11,FALSE)),"")</f>
        <v/>
      </c>
      <c r="AD34" t="str">
        <f>IFERROR(IF(HLOOKUP(AD$13,'Quote Application form'!$C$113:$AR$264,ROW()-11,FALSE)=0,"",HLOOKUP(AD$13,'Quote Application form'!$C$113:$AR$264,ROW()-11,FALSE)),"")</f>
        <v/>
      </c>
      <c r="AE34" t="str">
        <f>IFERROR(IF(HLOOKUP(AE$13,'Quote Application form'!$C$113:$AR$264,ROW()-11,FALSE)=0,"",HLOOKUP(AE$13,'Quote Application form'!$C$113:$AR$264,ROW()-11,FALSE)),"")</f>
        <v/>
      </c>
      <c r="AF34" t="str">
        <f>IF('Quote Application form'!AJ135=0,"",HLOOKUP(AF$13,'Quote Application form'!$C$113:$AR$264,ROW()-11,FALSE))</f>
        <v/>
      </c>
      <c r="AG34" t="str">
        <f>IF('Quote Application form'!AK135=0,"",HLOOKUP(AG$13,'Quote Application form'!$C$113:$AR$264,ROW()-11,FALSE))</f>
        <v/>
      </c>
      <c r="AH34" t="str">
        <f>IF('Quote Application form'!AL135=0,"",HLOOKUP(AH$13,'Quote Application form'!$C$113:$AR$264,ROW()-11,FALSE))</f>
        <v/>
      </c>
      <c r="AI34" t="str">
        <f>IF('Quote Application form'!AM135=0,"",HLOOKUP(AI$13,'Quote Application form'!$C$113:$AR$264,ROW()-11,FALSE))</f>
        <v/>
      </c>
      <c r="AJ34" t="str">
        <f>IF('Quote Application form'!AN135=0,"",HLOOKUP(AJ$13,'Quote Application form'!$C$113:$AR$264,ROW()-11,FALSE))</f>
        <v/>
      </c>
      <c r="AK34" t="str">
        <f>IF('Quote Application form'!AO135=0,"",HLOOKUP(AK$13,'Quote Application form'!$C$113:$AR$264,ROW()-11,FALSE))</f>
        <v/>
      </c>
      <c r="AL34" t="str">
        <f>IF('Quote Application form'!AP135=0,"",HLOOKUP(AL$13,'Quote Application form'!$C$113:$AR$264,ROW()-11,FALSE))</f>
        <v/>
      </c>
      <c r="AM34" t="str">
        <f>IF('Quote Application form'!AQ135=0,"",HLOOKUP(AM$13,'Quote Application form'!$C$113:$AR$264,ROW()-11,FALSE))</f>
        <v/>
      </c>
      <c r="AN34" t="str">
        <f>IF('Quote Application form'!AR135=0,"",HLOOKUP(AN$13,'Quote Application form'!$C$113:$AR$264,ROW()-11,FALSE))</f>
        <v/>
      </c>
      <c r="AO34" t="str">
        <f>IF('Quote Application form'!AS135=0,"",HLOOKUP(AO$13,'Quote Application form'!$C$113:$AR$264,ROW()-11,FALSE))</f>
        <v/>
      </c>
      <c r="AP34" t="str">
        <f>IF('Quote Application form'!AT135=0,"",HLOOKUP(AP$13,'Quote Application form'!$C$113:$AR$264,ROW()-11,FALSE))</f>
        <v/>
      </c>
    </row>
    <row r="35" spans="1:42" x14ac:dyDescent="0.2">
      <c r="A35" t="str">
        <f>IFERROR(IF(HLOOKUP(A$13,'Quote Application form'!$C$113:$AR$264,ROW()-11,FALSE)=0,"",HLOOKUP(A$13,'Quote Application form'!$C$113:$AR$264,ROW()-11,FALSE)),"")</f>
        <v/>
      </c>
      <c r="B35" t="str">
        <f>IFERROR(IF(HLOOKUP(B$13,'Quote Application form'!$C$113:$AR$264,ROW()-11,FALSE)=0,"",HLOOKUP(B$13,'Quote Application form'!$C$113:$AR$264,ROW()-11,FALSE)),"")</f>
        <v/>
      </c>
      <c r="C35" t="str">
        <f>IFERROR(IF(HLOOKUP(C$13,'Quote Application form'!$C$113:$AR$264,ROW()-11,FALSE)=0,"",HLOOKUP(C$13,'Quote Application form'!$C$113:$AR$264,ROW()-11,FALSE)),"")</f>
        <v/>
      </c>
      <c r="D35" t="str">
        <f>IFERROR(IF(HLOOKUP(D$13,'Quote Application form'!$C$113:$AR$264,ROW()-11,FALSE)=0,"",HLOOKUP(D$13,'Quote Application form'!$C$113:$AR$264,ROW()-11,FALSE)),"")</f>
        <v/>
      </c>
      <c r="E35" t="str">
        <f>IFERROR(IF(HLOOKUP(E$13,'Quote Application form'!$C$113:$AR$264,ROW()-11,FALSE)=0,"",HLOOKUP(E$13,'Quote Application form'!$C$113:$AR$264,ROW()-11,FALSE)),"")</f>
        <v/>
      </c>
      <c r="F35" t="str">
        <f>IFERROR(IF(HLOOKUP(F$13,'Quote Application form'!$C$113:$AR$264,ROW()-11,FALSE)=0,"",HLOOKUP(F$13,'Quote Application form'!$C$113:$AR$264,ROW()-11,FALSE)),"")</f>
        <v/>
      </c>
      <c r="G35" t="str">
        <f>IFERROR(IF(HLOOKUP(G$13,'Quote Application form'!$C$113:$AR$264,ROW()-11,FALSE)=0,"",HLOOKUP(G$13,'Quote Application form'!$C$113:$AR$264,ROW()-11,FALSE)),"")</f>
        <v/>
      </c>
      <c r="H35" t="str">
        <f>IFERROR(IF(HLOOKUP(H$13,'Quote Application form'!$C$113:$AR$264,ROW()-11,FALSE)=0,"",HLOOKUP(H$13,'Quote Application form'!$C$113:$AR$264,ROW()-11,FALSE)),"")</f>
        <v/>
      </c>
      <c r="I35" t="str">
        <f>IFERROR(IF(HLOOKUP(I$13,'Quote Application form'!$C$113:$AR$264,ROW()-11,FALSE)=0,"",HLOOKUP(I$13,'Quote Application form'!$C$113:$AR$264,ROW()-11,FALSE)),"")</f>
        <v/>
      </c>
      <c r="J35" t="str">
        <f>IFERROR(IF(HLOOKUP(J$13,'Quote Application form'!$C$113:$AR$264,ROW()-11,FALSE)=0,"",HLOOKUP(J$13,'Quote Application form'!$C$113:$AR$264,ROW()-11,FALSE)),"")</f>
        <v/>
      </c>
      <c r="K35" t="str">
        <f>IFERROR(IF(HLOOKUP(K$13,'Quote Application form'!$C$113:$AR$264,ROW()-11,FALSE)=0,"",HLOOKUP(K$13,'Quote Application form'!$C$113:$AR$264,ROW()-11,FALSE)),"")</f>
        <v/>
      </c>
      <c r="L35" t="str">
        <f>IFERROR(IF(HLOOKUP(L$13,'Quote Application form'!$C$113:$AR$264,ROW()-11,FALSE)=0,"",HLOOKUP(L$13,'Quote Application form'!$C$113:$AR$264,ROW()-11,FALSE)),"")</f>
        <v/>
      </c>
      <c r="M35" t="str">
        <f>IFERROR(IF(HLOOKUP(M$13,'Quote Application form'!$C$113:$AR$264,ROW()-11,FALSE)=0,"",HLOOKUP(M$13,'Quote Application form'!$C$113:$AR$264,ROW()-11,FALSE)),"")</f>
        <v/>
      </c>
      <c r="N35" t="str">
        <f>IFERROR(IF(HLOOKUP(N$13,'Quote Application form'!$C$113:$AR$264,ROW()-11,FALSE)=0,"",HLOOKUP(N$13,'Quote Application form'!$C$113:$AR$264,ROW()-11,FALSE)),"")</f>
        <v/>
      </c>
      <c r="O35" t="str">
        <f>IFERROR(IF(HLOOKUP(O$13,'Quote Application form'!$C$113:$AR$264,ROW()-11,FALSE)=0,"",HLOOKUP(O$13,'Quote Application form'!$C$113:$AR$264,ROW()-11,FALSE)),"")</f>
        <v/>
      </c>
      <c r="P35" t="str">
        <f>IFERROR(IF(HLOOKUP(P$13,'Quote Application form'!$C$113:$AR$264,ROW()-11,FALSE)=0,"",HLOOKUP(P$13,'Quote Application form'!$C$113:$AR$264,ROW()-11,FALSE)),"")</f>
        <v/>
      </c>
      <c r="Q35" t="str">
        <f>IFERROR(IF(HLOOKUP(Q$13,'Quote Application form'!$C$113:$AR$264,ROW()-11,FALSE)=0,"",HLOOKUP(Q$13,'Quote Application form'!$C$113:$AR$264,ROW()-11,FALSE)),"")</f>
        <v/>
      </c>
      <c r="R35" t="str">
        <f>IFERROR(IF(HLOOKUP(R$13,'Quote Application form'!$C$113:$AR$264,ROW()-11,FALSE)=0,"",HLOOKUP(R$13,'Quote Application form'!$C$113:$AR$264,ROW()-11,FALSE)),"")</f>
        <v/>
      </c>
      <c r="S35" t="str">
        <f>IFERROR(IF(HLOOKUP(S$13,'Quote Application form'!$C$113:$AR$264,ROW()-11,FALSE)=0,"",HLOOKUP(S$13,'Quote Application form'!$C$113:$AR$264,ROW()-11,FALSE)),"")</f>
        <v/>
      </c>
      <c r="T35" t="str">
        <f>IFERROR(IF(HLOOKUP(T$13,'Quote Application form'!$C$113:$AR$264,ROW()-11,FALSE)=0,"",HLOOKUP(T$13,'Quote Application form'!$C$113:$AR$264,ROW()-11,FALSE)),"")</f>
        <v/>
      </c>
      <c r="U35" t="str">
        <f>IFERROR(IF(HLOOKUP(U$13,'Quote Application form'!$C$113:$AR$264,ROW()-11,FALSE)=0,"",HLOOKUP(U$13,'Quote Application form'!$C$113:$AR$264,ROW()-11,FALSE)),"")</f>
        <v/>
      </c>
      <c r="V35" t="str">
        <f>IFERROR(IF(HLOOKUP(V$13,'Quote Application form'!$C$113:$AR$264,ROW()-11,FALSE)=0,"",HLOOKUP(V$13,'Quote Application form'!$C$113:$AR$264,ROW()-11,FALSE)),"")</f>
        <v/>
      </c>
      <c r="W35" t="str">
        <f>IFERROR(IF(HLOOKUP(W$13,'Quote Application form'!$C$113:$AR$264,ROW()-11,FALSE)=0,"",HLOOKUP(W$13,'Quote Application form'!$C$113:$AR$264,ROW()-11,FALSE)),"")</f>
        <v/>
      </c>
      <c r="X35" t="str">
        <f>IFERROR(IF(HLOOKUP(X$13,'Quote Application form'!$C$113:$AR$264,ROW()-11,FALSE)=0,"",HLOOKUP(X$13,'Quote Application form'!$C$113:$AR$264,ROW()-11,FALSE)),"")</f>
        <v/>
      </c>
      <c r="Y35" t="str">
        <f>IFERROR(IF(HLOOKUP(Y$13,'Quote Application form'!$C$113:$AR$264,ROW()-11,FALSE)=0,"",HLOOKUP(Y$13,'Quote Application form'!$C$113:$AR$264,ROW()-11,FALSE)),"")</f>
        <v/>
      </c>
      <c r="Z35" t="str">
        <f>IFERROR(IF(HLOOKUP(Z$13,'Quote Application form'!$C$113:$AR$264,ROW()-11,FALSE)=0,"",HLOOKUP(Z$13,'Quote Application form'!$C$113:$AR$264,ROW()-11,FALSE)),"")</f>
        <v/>
      </c>
      <c r="AA35" t="str">
        <f>IFERROR(IF(HLOOKUP(AA$13,'Quote Application form'!$C$113:$AR$264,ROW()-11,FALSE)=0,"",HLOOKUP(AA$13,'Quote Application form'!$C$113:$AR$264,ROW()-11,FALSE)),"")</f>
        <v/>
      </c>
      <c r="AB35" t="str">
        <f>IFERROR(IF(HLOOKUP(AB$13,'Quote Application form'!$C$113:$AR$264,ROW()-11,FALSE)=0,"",HLOOKUP(AB$13,'Quote Application form'!$C$113:$AR$264,ROW()-11,FALSE)),"")</f>
        <v/>
      </c>
      <c r="AC35" t="str">
        <f>IFERROR(IF(HLOOKUP(AC$13,'Quote Application form'!$C$113:$AR$264,ROW()-11,FALSE)=0,"",HLOOKUP(AC$13,'Quote Application form'!$C$113:$AR$264,ROW()-11,FALSE)),"")</f>
        <v/>
      </c>
      <c r="AD35" t="str">
        <f>IFERROR(IF(HLOOKUP(AD$13,'Quote Application form'!$C$113:$AR$264,ROW()-11,FALSE)=0,"",HLOOKUP(AD$13,'Quote Application form'!$C$113:$AR$264,ROW()-11,FALSE)),"")</f>
        <v/>
      </c>
      <c r="AE35" t="str">
        <f>IFERROR(IF(HLOOKUP(AE$13,'Quote Application form'!$C$113:$AR$264,ROW()-11,FALSE)=0,"",HLOOKUP(AE$13,'Quote Application form'!$C$113:$AR$264,ROW()-11,FALSE)),"")</f>
        <v/>
      </c>
      <c r="AF35" t="str">
        <f>IF('Quote Application form'!AJ136=0,"",HLOOKUP(AF$13,'Quote Application form'!$C$113:$AR$264,ROW()-11,FALSE))</f>
        <v/>
      </c>
      <c r="AG35" t="str">
        <f>IF('Quote Application form'!AK136=0,"",HLOOKUP(AG$13,'Quote Application form'!$C$113:$AR$264,ROW()-11,FALSE))</f>
        <v/>
      </c>
      <c r="AH35" t="str">
        <f>IF('Quote Application form'!AL136=0,"",HLOOKUP(AH$13,'Quote Application form'!$C$113:$AR$264,ROW()-11,FALSE))</f>
        <v/>
      </c>
      <c r="AI35" t="str">
        <f>IF('Quote Application form'!AM136=0,"",HLOOKUP(AI$13,'Quote Application form'!$C$113:$AR$264,ROW()-11,FALSE))</f>
        <v/>
      </c>
      <c r="AJ35" t="str">
        <f>IF('Quote Application form'!AN136=0,"",HLOOKUP(AJ$13,'Quote Application form'!$C$113:$AR$264,ROW()-11,FALSE))</f>
        <v/>
      </c>
      <c r="AK35" t="str">
        <f>IF('Quote Application form'!AO136=0,"",HLOOKUP(AK$13,'Quote Application form'!$C$113:$AR$264,ROW()-11,FALSE))</f>
        <v/>
      </c>
      <c r="AL35" t="str">
        <f>IF('Quote Application form'!AP136=0,"",HLOOKUP(AL$13,'Quote Application form'!$C$113:$AR$264,ROW()-11,FALSE))</f>
        <v/>
      </c>
      <c r="AM35" t="str">
        <f>IF('Quote Application form'!AQ136=0,"",HLOOKUP(AM$13,'Quote Application form'!$C$113:$AR$264,ROW()-11,FALSE))</f>
        <v/>
      </c>
      <c r="AN35" t="str">
        <f>IF('Quote Application form'!AR136=0,"",HLOOKUP(AN$13,'Quote Application form'!$C$113:$AR$264,ROW()-11,FALSE))</f>
        <v/>
      </c>
      <c r="AO35" t="str">
        <f>IF('Quote Application form'!AS136=0,"",HLOOKUP(AO$13,'Quote Application form'!$C$113:$AR$264,ROW()-11,FALSE))</f>
        <v/>
      </c>
      <c r="AP35" t="str">
        <f>IF('Quote Application form'!AT136=0,"",HLOOKUP(AP$13,'Quote Application form'!$C$113:$AR$264,ROW()-11,FALSE))</f>
        <v/>
      </c>
    </row>
    <row r="36" spans="1:42" x14ac:dyDescent="0.2">
      <c r="A36" t="str">
        <f>IFERROR(IF(HLOOKUP(A$13,'Quote Application form'!$C$113:$AR$264,ROW()-11,FALSE)=0,"",HLOOKUP(A$13,'Quote Application form'!$C$113:$AR$264,ROW()-11,FALSE)),"")</f>
        <v/>
      </c>
      <c r="B36" t="str">
        <f>IFERROR(IF(HLOOKUP(B$13,'Quote Application form'!$C$113:$AR$264,ROW()-11,FALSE)=0,"",HLOOKUP(B$13,'Quote Application form'!$C$113:$AR$264,ROW()-11,FALSE)),"")</f>
        <v/>
      </c>
      <c r="C36" t="str">
        <f>IFERROR(IF(HLOOKUP(C$13,'Quote Application form'!$C$113:$AR$264,ROW()-11,FALSE)=0,"",HLOOKUP(C$13,'Quote Application form'!$C$113:$AR$264,ROW()-11,FALSE)),"")</f>
        <v/>
      </c>
      <c r="D36" t="str">
        <f>IFERROR(IF(HLOOKUP(D$13,'Quote Application form'!$C$113:$AR$264,ROW()-11,FALSE)=0,"",HLOOKUP(D$13,'Quote Application form'!$C$113:$AR$264,ROW()-11,FALSE)),"")</f>
        <v/>
      </c>
      <c r="E36" t="str">
        <f>IFERROR(IF(HLOOKUP(E$13,'Quote Application form'!$C$113:$AR$264,ROW()-11,FALSE)=0,"",HLOOKUP(E$13,'Quote Application form'!$C$113:$AR$264,ROW()-11,FALSE)),"")</f>
        <v/>
      </c>
      <c r="F36" t="str">
        <f>IFERROR(IF(HLOOKUP(F$13,'Quote Application form'!$C$113:$AR$264,ROW()-11,FALSE)=0,"",HLOOKUP(F$13,'Quote Application form'!$C$113:$AR$264,ROW()-11,FALSE)),"")</f>
        <v/>
      </c>
      <c r="G36" t="str">
        <f>IFERROR(IF(HLOOKUP(G$13,'Quote Application form'!$C$113:$AR$264,ROW()-11,FALSE)=0,"",HLOOKUP(G$13,'Quote Application form'!$C$113:$AR$264,ROW()-11,FALSE)),"")</f>
        <v/>
      </c>
      <c r="H36" t="str">
        <f>IFERROR(IF(HLOOKUP(H$13,'Quote Application form'!$C$113:$AR$264,ROW()-11,FALSE)=0,"",HLOOKUP(H$13,'Quote Application form'!$C$113:$AR$264,ROW()-11,FALSE)),"")</f>
        <v/>
      </c>
      <c r="I36" t="str">
        <f>IFERROR(IF(HLOOKUP(I$13,'Quote Application form'!$C$113:$AR$264,ROW()-11,FALSE)=0,"",HLOOKUP(I$13,'Quote Application form'!$C$113:$AR$264,ROW()-11,FALSE)),"")</f>
        <v/>
      </c>
      <c r="J36" t="str">
        <f>IFERROR(IF(HLOOKUP(J$13,'Quote Application form'!$C$113:$AR$264,ROW()-11,FALSE)=0,"",HLOOKUP(J$13,'Quote Application form'!$C$113:$AR$264,ROW()-11,FALSE)),"")</f>
        <v/>
      </c>
      <c r="K36" t="str">
        <f>IFERROR(IF(HLOOKUP(K$13,'Quote Application form'!$C$113:$AR$264,ROW()-11,FALSE)=0,"",HLOOKUP(K$13,'Quote Application form'!$C$113:$AR$264,ROW()-11,FALSE)),"")</f>
        <v/>
      </c>
      <c r="L36" t="str">
        <f>IFERROR(IF(HLOOKUP(L$13,'Quote Application form'!$C$113:$AR$264,ROW()-11,FALSE)=0,"",HLOOKUP(L$13,'Quote Application form'!$C$113:$AR$264,ROW()-11,FALSE)),"")</f>
        <v/>
      </c>
      <c r="M36" t="str">
        <f>IFERROR(IF(HLOOKUP(M$13,'Quote Application form'!$C$113:$AR$264,ROW()-11,FALSE)=0,"",HLOOKUP(M$13,'Quote Application form'!$C$113:$AR$264,ROW()-11,FALSE)),"")</f>
        <v/>
      </c>
      <c r="N36" t="str">
        <f>IFERROR(IF(HLOOKUP(N$13,'Quote Application form'!$C$113:$AR$264,ROW()-11,FALSE)=0,"",HLOOKUP(N$13,'Quote Application form'!$C$113:$AR$264,ROW()-11,FALSE)),"")</f>
        <v/>
      </c>
      <c r="O36" t="str">
        <f>IFERROR(IF(HLOOKUP(O$13,'Quote Application form'!$C$113:$AR$264,ROW()-11,FALSE)=0,"",HLOOKUP(O$13,'Quote Application form'!$C$113:$AR$264,ROW()-11,FALSE)),"")</f>
        <v/>
      </c>
      <c r="P36" t="str">
        <f>IFERROR(IF(HLOOKUP(P$13,'Quote Application form'!$C$113:$AR$264,ROW()-11,FALSE)=0,"",HLOOKUP(P$13,'Quote Application form'!$C$113:$AR$264,ROW()-11,FALSE)),"")</f>
        <v/>
      </c>
      <c r="Q36" t="str">
        <f>IFERROR(IF(HLOOKUP(Q$13,'Quote Application form'!$C$113:$AR$264,ROW()-11,FALSE)=0,"",HLOOKUP(Q$13,'Quote Application form'!$C$113:$AR$264,ROW()-11,FALSE)),"")</f>
        <v/>
      </c>
      <c r="R36" t="str">
        <f>IFERROR(IF(HLOOKUP(R$13,'Quote Application form'!$C$113:$AR$264,ROW()-11,FALSE)=0,"",HLOOKUP(R$13,'Quote Application form'!$C$113:$AR$264,ROW()-11,FALSE)),"")</f>
        <v/>
      </c>
      <c r="S36" t="str">
        <f>IFERROR(IF(HLOOKUP(S$13,'Quote Application form'!$C$113:$AR$264,ROW()-11,FALSE)=0,"",HLOOKUP(S$13,'Quote Application form'!$C$113:$AR$264,ROW()-11,FALSE)),"")</f>
        <v/>
      </c>
      <c r="T36" t="str">
        <f>IFERROR(IF(HLOOKUP(T$13,'Quote Application form'!$C$113:$AR$264,ROW()-11,FALSE)=0,"",HLOOKUP(T$13,'Quote Application form'!$C$113:$AR$264,ROW()-11,FALSE)),"")</f>
        <v/>
      </c>
      <c r="U36" t="str">
        <f>IFERROR(IF(HLOOKUP(U$13,'Quote Application form'!$C$113:$AR$264,ROW()-11,FALSE)=0,"",HLOOKUP(U$13,'Quote Application form'!$C$113:$AR$264,ROW()-11,FALSE)),"")</f>
        <v/>
      </c>
      <c r="V36" t="str">
        <f>IFERROR(IF(HLOOKUP(V$13,'Quote Application form'!$C$113:$AR$264,ROW()-11,FALSE)=0,"",HLOOKUP(V$13,'Quote Application form'!$C$113:$AR$264,ROW()-11,FALSE)),"")</f>
        <v/>
      </c>
      <c r="W36" t="str">
        <f>IFERROR(IF(HLOOKUP(W$13,'Quote Application form'!$C$113:$AR$264,ROW()-11,FALSE)=0,"",HLOOKUP(W$13,'Quote Application form'!$C$113:$AR$264,ROW()-11,FALSE)),"")</f>
        <v/>
      </c>
      <c r="X36" t="str">
        <f>IFERROR(IF(HLOOKUP(X$13,'Quote Application form'!$C$113:$AR$264,ROW()-11,FALSE)=0,"",HLOOKUP(X$13,'Quote Application form'!$C$113:$AR$264,ROW()-11,FALSE)),"")</f>
        <v/>
      </c>
      <c r="Y36" t="str">
        <f>IFERROR(IF(HLOOKUP(Y$13,'Quote Application form'!$C$113:$AR$264,ROW()-11,FALSE)=0,"",HLOOKUP(Y$13,'Quote Application form'!$C$113:$AR$264,ROW()-11,FALSE)),"")</f>
        <v/>
      </c>
      <c r="Z36" t="str">
        <f>IFERROR(IF(HLOOKUP(Z$13,'Quote Application form'!$C$113:$AR$264,ROW()-11,FALSE)=0,"",HLOOKUP(Z$13,'Quote Application form'!$C$113:$AR$264,ROW()-11,FALSE)),"")</f>
        <v/>
      </c>
      <c r="AA36" t="str">
        <f>IFERROR(IF(HLOOKUP(AA$13,'Quote Application form'!$C$113:$AR$264,ROW()-11,FALSE)=0,"",HLOOKUP(AA$13,'Quote Application form'!$C$113:$AR$264,ROW()-11,FALSE)),"")</f>
        <v/>
      </c>
      <c r="AB36" t="str">
        <f>IFERROR(IF(HLOOKUP(AB$13,'Quote Application form'!$C$113:$AR$264,ROW()-11,FALSE)=0,"",HLOOKUP(AB$13,'Quote Application form'!$C$113:$AR$264,ROW()-11,FALSE)),"")</f>
        <v/>
      </c>
      <c r="AC36" t="str">
        <f>IFERROR(IF(HLOOKUP(AC$13,'Quote Application form'!$C$113:$AR$264,ROW()-11,FALSE)=0,"",HLOOKUP(AC$13,'Quote Application form'!$C$113:$AR$264,ROW()-11,FALSE)),"")</f>
        <v/>
      </c>
      <c r="AD36" t="str">
        <f>IFERROR(IF(HLOOKUP(AD$13,'Quote Application form'!$C$113:$AR$264,ROW()-11,FALSE)=0,"",HLOOKUP(AD$13,'Quote Application form'!$C$113:$AR$264,ROW()-11,FALSE)),"")</f>
        <v/>
      </c>
      <c r="AE36" t="str">
        <f>IFERROR(IF(HLOOKUP(AE$13,'Quote Application form'!$C$113:$AR$264,ROW()-11,FALSE)=0,"",HLOOKUP(AE$13,'Quote Application form'!$C$113:$AR$264,ROW()-11,FALSE)),"")</f>
        <v/>
      </c>
      <c r="AF36" t="str">
        <f>IF('Quote Application form'!AJ137=0,"",HLOOKUP(AF$13,'Quote Application form'!$C$113:$AR$264,ROW()-11,FALSE))</f>
        <v/>
      </c>
      <c r="AG36" t="str">
        <f>IF('Quote Application form'!AK137=0,"",HLOOKUP(AG$13,'Quote Application form'!$C$113:$AR$264,ROW()-11,FALSE))</f>
        <v/>
      </c>
      <c r="AH36" t="str">
        <f>IF('Quote Application form'!AL137=0,"",HLOOKUP(AH$13,'Quote Application form'!$C$113:$AR$264,ROW()-11,FALSE))</f>
        <v/>
      </c>
      <c r="AI36" t="str">
        <f>IF('Quote Application form'!AM137=0,"",HLOOKUP(AI$13,'Quote Application form'!$C$113:$AR$264,ROW()-11,FALSE))</f>
        <v/>
      </c>
      <c r="AJ36" t="str">
        <f>IF('Quote Application form'!AN137=0,"",HLOOKUP(AJ$13,'Quote Application form'!$C$113:$AR$264,ROW()-11,FALSE))</f>
        <v/>
      </c>
      <c r="AK36" t="str">
        <f>IF('Quote Application form'!AO137=0,"",HLOOKUP(AK$13,'Quote Application form'!$C$113:$AR$264,ROW()-11,FALSE))</f>
        <v/>
      </c>
      <c r="AL36" t="str">
        <f>IF('Quote Application form'!AP137=0,"",HLOOKUP(AL$13,'Quote Application form'!$C$113:$AR$264,ROW()-11,FALSE))</f>
        <v/>
      </c>
      <c r="AM36" t="str">
        <f>IF('Quote Application form'!AQ137=0,"",HLOOKUP(AM$13,'Quote Application form'!$C$113:$AR$264,ROW()-11,FALSE))</f>
        <v/>
      </c>
      <c r="AN36" t="str">
        <f>IF('Quote Application form'!AR137=0,"",HLOOKUP(AN$13,'Quote Application form'!$C$113:$AR$264,ROW()-11,FALSE))</f>
        <v/>
      </c>
      <c r="AO36" t="str">
        <f>IF('Quote Application form'!AS137=0,"",HLOOKUP(AO$13,'Quote Application form'!$C$113:$AR$264,ROW()-11,FALSE))</f>
        <v/>
      </c>
      <c r="AP36" t="str">
        <f>IF('Quote Application form'!AT137=0,"",HLOOKUP(AP$13,'Quote Application form'!$C$113:$AR$264,ROW()-11,FALSE))</f>
        <v/>
      </c>
    </row>
    <row r="37" spans="1:42" x14ac:dyDescent="0.2">
      <c r="A37" t="str">
        <f>IFERROR(IF(HLOOKUP(A$13,'Quote Application form'!$C$113:$AR$264,ROW()-11,FALSE)=0,"",HLOOKUP(A$13,'Quote Application form'!$C$113:$AR$264,ROW()-11,FALSE)),"")</f>
        <v/>
      </c>
      <c r="B37" t="str">
        <f>IFERROR(IF(HLOOKUP(B$13,'Quote Application form'!$C$113:$AR$264,ROW()-11,FALSE)=0,"",HLOOKUP(B$13,'Quote Application form'!$C$113:$AR$264,ROW()-11,FALSE)),"")</f>
        <v/>
      </c>
      <c r="C37" t="str">
        <f>IFERROR(IF(HLOOKUP(C$13,'Quote Application form'!$C$113:$AR$264,ROW()-11,FALSE)=0,"",HLOOKUP(C$13,'Quote Application form'!$C$113:$AR$264,ROW()-11,FALSE)),"")</f>
        <v/>
      </c>
      <c r="D37" t="str">
        <f>IFERROR(IF(HLOOKUP(D$13,'Quote Application form'!$C$113:$AR$264,ROW()-11,FALSE)=0,"",HLOOKUP(D$13,'Quote Application form'!$C$113:$AR$264,ROW()-11,FALSE)),"")</f>
        <v/>
      </c>
      <c r="E37" t="str">
        <f>IFERROR(IF(HLOOKUP(E$13,'Quote Application form'!$C$113:$AR$264,ROW()-11,FALSE)=0,"",HLOOKUP(E$13,'Quote Application form'!$C$113:$AR$264,ROW()-11,FALSE)),"")</f>
        <v/>
      </c>
      <c r="F37" t="str">
        <f>IFERROR(IF(HLOOKUP(F$13,'Quote Application form'!$C$113:$AR$264,ROW()-11,FALSE)=0,"",HLOOKUP(F$13,'Quote Application form'!$C$113:$AR$264,ROW()-11,FALSE)),"")</f>
        <v/>
      </c>
      <c r="G37" t="str">
        <f>IFERROR(IF(HLOOKUP(G$13,'Quote Application form'!$C$113:$AR$264,ROW()-11,FALSE)=0,"",HLOOKUP(G$13,'Quote Application form'!$C$113:$AR$264,ROW()-11,FALSE)),"")</f>
        <v/>
      </c>
      <c r="H37" t="str">
        <f>IFERROR(IF(HLOOKUP(H$13,'Quote Application form'!$C$113:$AR$264,ROW()-11,FALSE)=0,"",HLOOKUP(H$13,'Quote Application form'!$C$113:$AR$264,ROW()-11,FALSE)),"")</f>
        <v/>
      </c>
      <c r="I37" t="str">
        <f>IFERROR(IF(HLOOKUP(I$13,'Quote Application form'!$C$113:$AR$264,ROW()-11,FALSE)=0,"",HLOOKUP(I$13,'Quote Application form'!$C$113:$AR$264,ROW()-11,FALSE)),"")</f>
        <v/>
      </c>
      <c r="J37" t="str">
        <f>IFERROR(IF(HLOOKUP(J$13,'Quote Application form'!$C$113:$AR$264,ROW()-11,FALSE)=0,"",HLOOKUP(J$13,'Quote Application form'!$C$113:$AR$264,ROW()-11,FALSE)),"")</f>
        <v/>
      </c>
      <c r="K37" t="str">
        <f>IFERROR(IF(HLOOKUP(K$13,'Quote Application form'!$C$113:$AR$264,ROW()-11,FALSE)=0,"",HLOOKUP(K$13,'Quote Application form'!$C$113:$AR$264,ROW()-11,FALSE)),"")</f>
        <v/>
      </c>
      <c r="L37" t="str">
        <f>IFERROR(IF(HLOOKUP(L$13,'Quote Application form'!$C$113:$AR$264,ROW()-11,FALSE)=0,"",HLOOKUP(L$13,'Quote Application form'!$C$113:$AR$264,ROW()-11,FALSE)),"")</f>
        <v/>
      </c>
      <c r="M37" t="str">
        <f>IFERROR(IF(HLOOKUP(M$13,'Quote Application form'!$C$113:$AR$264,ROW()-11,FALSE)=0,"",HLOOKUP(M$13,'Quote Application form'!$C$113:$AR$264,ROW()-11,FALSE)),"")</f>
        <v/>
      </c>
      <c r="N37" t="str">
        <f>IFERROR(IF(HLOOKUP(N$13,'Quote Application form'!$C$113:$AR$264,ROW()-11,FALSE)=0,"",HLOOKUP(N$13,'Quote Application form'!$C$113:$AR$264,ROW()-11,FALSE)),"")</f>
        <v/>
      </c>
      <c r="O37" t="str">
        <f>IFERROR(IF(HLOOKUP(O$13,'Quote Application form'!$C$113:$AR$264,ROW()-11,FALSE)=0,"",HLOOKUP(O$13,'Quote Application form'!$C$113:$AR$264,ROW()-11,FALSE)),"")</f>
        <v/>
      </c>
      <c r="P37" t="str">
        <f>IFERROR(IF(HLOOKUP(P$13,'Quote Application form'!$C$113:$AR$264,ROW()-11,FALSE)=0,"",HLOOKUP(P$13,'Quote Application form'!$C$113:$AR$264,ROW()-11,FALSE)),"")</f>
        <v/>
      </c>
      <c r="Q37" t="str">
        <f>IFERROR(IF(HLOOKUP(Q$13,'Quote Application form'!$C$113:$AR$264,ROW()-11,FALSE)=0,"",HLOOKUP(Q$13,'Quote Application form'!$C$113:$AR$264,ROW()-11,FALSE)),"")</f>
        <v/>
      </c>
      <c r="R37" t="str">
        <f>IFERROR(IF(HLOOKUP(R$13,'Quote Application form'!$C$113:$AR$264,ROW()-11,FALSE)=0,"",HLOOKUP(R$13,'Quote Application form'!$C$113:$AR$264,ROW()-11,FALSE)),"")</f>
        <v/>
      </c>
      <c r="S37" t="str">
        <f>IFERROR(IF(HLOOKUP(S$13,'Quote Application form'!$C$113:$AR$264,ROW()-11,FALSE)=0,"",HLOOKUP(S$13,'Quote Application form'!$C$113:$AR$264,ROW()-11,FALSE)),"")</f>
        <v/>
      </c>
      <c r="T37" t="str">
        <f>IFERROR(IF(HLOOKUP(T$13,'Quote Application form'!$C$113:$AR$264,ROW()-11,FALSE)=0,"",HLOOKUP(T$13,'Quote Application form'!$C$113:$AR$264,ROW()-11,FALSE)),"")</f>
        <v/>
      </c>
      <c r="U37" t="str">
        <f>IFERROR(IF(HLOOKUP(U$13,'Quote Application form'!$C$113:$AR$264,ROW()-11,FALSE)=0,"",HLOOKUP(U$13,'Quote Application form'!$C$113:$AR$264,ROW()-11,FALSE)),"")</f>
        <v/>
      </c>
      <c r="V37" t="str">
        <f>IFERROR(IF(HLOOKUP(V$13,'Quote Application form'!$C$113:$AR$264,ROW()-11,FALSE)=0,"",HLOOKUP(V$13,'Quote Application form'!$C$113:$AR$264,ROW()-11,FALSE)),"")</f>
        <v/>
      </c>
      <c r="W37" t="str">
        <f>IFERROR(IF(HLOOKUP(W$13,'Quote Application form'!$C$113:$AR$264,ROW()-11,FALSE)=0,"",HLOOKUP(W$13,'Quote Application form'!$C$113:$AR$264,ROW()-11,FALSE)),"")</f>
        <v/>
      </c>
      <c r="X37" t="str">
        <f>IFERROR(IF(HLOOKUP(X$13,'Quote Application form'!$C$113:$AR$264,ROW()-11,FALSE)=0,"",HLOOKUP(X$13,'Quote Application form'!$C$113:$AR$264,ROW()-11,FALSE)),"")</f>
        <v/>
      </c>
      <c r="Y37" t="str">
        <f>IFERROR(IF(HLOOKUP(Y$13,'Quote Application form'!$C$113:$AR$264,ROW()-11,FALSE)=0,"",HLOOKUP(Y$13,'Quote Application form'!$C$113:$AR$264,ROW()-11,FALSE)),"")</f>
        <v/>
      </c>
      <c r="Z37" t="str">
        <f>IFERROR(IF(HLOOKUP(Z$13,'Quote Application form'!$C$113:$AR$264,ROW()-11,FALSE)=0,"",HLOOKUP(Z$13,'Quote Application form'!$C$113:$AR$264,ROW()-11,FALSE)),"")</f>
        <v/>
      </c>
      <c r="AA37" t="str">
        <f>IFERROR(IF(HLOOKUP(AA$13,'Quote Application form'!$C$113:$AR$264,ROW()-11,FALSE)=0,"",HLOOKUP(AA$13,'Quote Application form'!$C$113:$AR$264,ROW()-11,FALSE)),"")</f>
        <v/>
      </c>
      <c r="AB37" t="str">
        <f>IFERROR(IF(HLOOKUP(AB$13,'Quote Application form'!$C$113:$AR$264,ROW()-11,FALSE)=0,"",HLOOKUP(AB$13,'Quote Application form'!$C$113:$AR$264,ROW()-11,FALSE)),"")</f>
        <v/>
      </c>
      <c r="AC37" t="str">
        <f>IFERROR(IF(HLOOKUP(AC$13,'Quote Application form'!$C$113:$AR$264,ROW()-11,FALSE)=0,"",HLOOKUP(AC$13,'Quote Application form'!$C$113:$AR$264,ROW()-11,FALSE)),"")</f>
        <v/>
      </c>
      <c r="AD37" t="str">
        <f>IFERROR(IF(HLOOKUP(AD$13,'Quote Application form'!$C$113:$AR$264,ROW()-11,FALSE)=0,"",HLOOKUP(AD$13,'Quote Application form'!$C$113:$AR$264,ROW()-11,FALSE)),"")</f>
        <v/>
      </c>
      <c r="AE37" t="str">
        <f>IFERROR(IF(HLOOKUP(AE$13,'Quote Application form'!$C$113:$AR$264,ROW()-11,FALSE)=0,"",HLOOKUP(AE$13,'Quote Application form'!$C$113:$AR$264,ROW()-11,FALSE)),"")</f>
        <v/>
      </c>
      <c r="AF37" t="str">
        <f>IF('Quote Application form'!AJ138=0,"",HLOOKUP(AF$13,'Quote Application form'!$C$113:$AR$264,ROW()-11,FALSE))</f>
        <v/>
      </c>
      <c r="AG37" t="str">
        <f>IF('Quote Application form'!AK138=0,"",HLOOKUP(AG$13,'Quote Application form'!$C$113:$AR$264,ROW()-11,FALSE))</f>
        <v/>
      </c>
      <c r="AH37" t="str">
        <f>IF('Quote Application form'!AL138=0,"",HLOOKUP(AH$13,'Quote Application form'!$C$113:$AR$264,ROW()-11,FALSE))</f>
        <v/>
      </c>
      <c r="AI37" t="str">
        <f>IF('Quote Application form'!AM138=0,"",HLOOKUP(AI$13,'Quote Application form'!$C$113:$AR$264,ROW()-11,FALSE))</f>
        <v/>
      </c>
      <c r="AJ37" t="str">
        <f>IF('Quote Application form'!AN138=0,"",HLOOKUP(AJ$13,'Quote Application form'!$C$113:$AR$264,ROW()-11,FALSE))</f>
        <v/>
      </c>
      <c r="AK37" t="str">
        <f>IF('Quote Application form'!AO138=0,"",HLOOKUP(AK$13,'Quote Application form'!$C$113:$AR$264,ROW()-11,FALSE))</f>
        <v/>
      </c>
      <c r="AL37" t="str">
        <f>IF('Quote Application form'!AP138=0,"",HLOOKUP(AL$13,'Quote Application form'!$C$113:$AR$264,ROW()-11,FALSE))</f>
        <v/>
      </c>
      <c r="AM37" t="str">
        <f>IF('Quote Application form'!AQ138=0,"",HLOOKUP(AM$13,'Quote Application form'!$C$113:$AR$264,ROW()-11,FALSE))</f>
        <v/>
      </c>
      <c r="AN37" t="str">
        <f>IF('Quote Application form'!AR138=0,"",HLOOKUP(AN$13,'Quote Application form'!$C$113:$AR$264,ROW()-11,FALSE))</f>
        <v/>
      </c>
      <c r="AO37" t="str">
        <f>IF('Quote Application form'!AS138=0,"",HLOOKUP(AO$13,'Quote Application form'!$C$113:$AR$264,ROW()-11,FALSE))</f>
        <v/>
      </c>
      <c r="AP37" t="str">
        <f>IF('Quote Application form'!AT138=0,"",HLOOKUP(AP$13,'Quote Application form'!$C$113:$AR$264,ROW()-11,FALSE))</f>
        <v/>
      </c>
    </row>
    <row r="38" spans="1:42" x14ac:dyDescent="0.2">
      <c r="A38" t="str">
        <f>IFERROR(IF(HLOOKUP(A$13,'Quote Application form'!$C$113:$AR$264,ROW()-11,FALSE)=0,"",HLOOKUP(A$13,'Quote Application form'!$C$113:$AR$264,ROW()-11,FALSE)),"")</f>
        <v/>
      </c>
      <c r="B38" t="str">
        <f>IFERROR(IF(HLOOKUP(B$13,'Quote Application form'!$C$113:$AR$264,ROW()-11,FALSE)=0,"",HLOOKUP(B$13,'Quote Application form'!$C$113:$AR$264,ROW()-11,FALSE)),"")</f>
        <v/>
      </c>
      <c r="C38" t="str">
        <f>IFERROR(IF(HLOOKUP(C$13,'Quote Application form'!$C$113:$AR$264,ROW()-11,FALSE)=0,"",HLOOKUP(C$13,'Quote Application form'!$C$113:$AR$264,ROW()-11,FALSE)),"")</f>
        <v/>
      </c>
      <c r="D38" t="str">
        <f>IFERROR(IF(HLOOKUP(D$13,'Quote Application form'!$C$113:$AR$264,ROW()-11,FALSE)=0,"",HLOOKUP(D$13,'Quote Application form'!$C$113:$AR$264,ROW()-11,FALSE)),"")</f>
        <v/>
      </c>
      <c r="E38" t="str">
        <f>IFERROR(IF(HLOOKUP(E$13,'Quote Application form'!$C$113:$AR$264,ROW()-11,FALSE)=0,"",HLOOKUP(E$13,'Quote Application form'!$C$113:$AR$264,ROW()-11,FALSE)),"")</f>
        <v/>
      </c>
      <c r="F38" t="str">
        <f>IFERROR(IF(HLOOKUP(F$13,'Quote Application form'!$C$113:$AR$264,ROW()-11,FALSE)=0,"",HLOOKUP(F$13,'Quote Application form'!$C$113:$AR$264,ROW()-11,FALSE)),"")</f>
        <v/>
      </c>
      <c r="G38" t="str">
        <f>IFERROR(IF(HLOOKUP(G$13,'Quote Application form'!$C$113:$AR$264,ROW()-11,FALSE)=0,"",HLOOKUP(G$13,'Quote Application form'!$C$113:$AR$264,ROW()-11,FALSE)),"")</f>
        <v/>
      </c>
      <c r="H38" t="str">
        <f>IFERROR(IF(HLOOKUP(H$13,'Quote Application form'!$C$113:$AR$264,ROW()-11,FALSE)=0,"",HLOOKUP(H$13,'Quote Application form'!$C$113:$AR$264,ROW()-11,FALSE)),"")</f>
        <v/>
      </c>
      <c r="I38" t="str">
        <f>IFERROR(IF(HLOOKUP(I$13,'Quote Application form'!$C$113:$AR$264,ROW()-11,FALSE)=0,"",HLOOKUP(I$13,'Quote Application form'!$C$113:$AR$264,ROW()-11,FALSE)),"")</f>
        <v/>
      </c>
      <c r="J38" t="str">
        <f>IFERROR(IF(HLOOKUP(J$13,'Quote Application form'!$C$113:$AR$264,ROW()-11,FALSE)=0,"",HLOOKUP(J$13,'Quote Application form'!$C$113:$AR$264,ROW()-11,FALSE)),"")</f>
        <v/>
      </c>
      <c r="K38" t="str">
        <f>IFERROR(IF(HLOOKUP(K$13,'Quote Application form'!$C$113:$AR$264,ROW()-11,FALSE)=0,"",HLOOKUP(K$13,'Quote Application form'!$C$113:$AR$264,ROW()-11,FALSE)),"")</f>
        <v/>
      </c>
      <c r="L38" t="str">
        <f>IFERROR(IF(HLOOKUP(L$13,'Quote Application form'!$C$113:$AR$264,ROW()-11,FALSE)=0,"",HLOOKUP(L$13,'Quote Application form'!$C$113:$AR$264,ROW()-11,FALSE)),"")</f>
        <v/>
      </c>
      <c r="M38" t="str">
        <f>IFERROR(IF(HLOOKUP(M$13,'Quote Application form'!$C$113:$AR$264,ROW()-11,FALSE)=0,"",HLOOKUP(M$13,'Quote Application form'!$C$113:$AR$264,ROW()-11,FALSE)),"")</f>
        <v/>
      </c>
      <c r="N38" t="str">
        <f>IFERROR(IF(HLOOKUP(N$13,'Quote Application form'!$C$113:$AR$264,ROW()-11,FALSE)=0,"",HLOOKUP(N$13,'Quote Application form'!$C$113:$AR$264,ROW()-11,FALSE)),"")</f>
        <v/>
      </c>
      <c r="O38" t="str">
        <f>IFERROR(IF(HLOOKUP(O$13,'Quote Application form'!$C$113:$AR$264,ROW()-11,FALSE)=0,"",HLOOKUP(O$13,'Quote Application form'!$C$113:$AR$264,ROW()-11,FALSE)),"")</f>
        <v/>
      </c>
      <c r="P38" t="str">
        <f>IFERROR(IF(HLOOKUP(P$13,'Quote Application form'!$C$113:$AR$264,ROW()-11,FALSE)=0,"",HLOOKUP(P$13,'Quote Application form'!$C$113:$AR$264,ROW()-11,FALSE)),"")</f>
        <v/>
      </c>
      <c r="Q38" t="str">
        <f>IFERROR(IF(HLOOKUP(Q$13,'Quote Application form'!$C$113:$AR$264,ROW()-11,FALSE)=0,"",HLOOKUP(Q$13,'Quote Application form'!$C$113:$AR$264,ROW()-11,FALSE)),"")</f>
        <v/>
      </c>
      <c r="R38" t="str">
        <f>IFERROR(IF(HLOOKUP(R$13,'Quote Application form'!$C$113:$AR$264,ROW()-11,FALSE)=0,"",HLOOKUP(R$13,'Quote Application form'!$C$113:$AR$264,ROW()-11,FALSE)),"")</f>
        <v/>
      </c>
      <c r="S38" t="str">
        <f>IFERROR(IF(HLOOKUP(S$13,'Quote Application form'!$C$113:$AR$264,ROW()-11,FALSE)=0,"",HLOOKUP(S$13,'Quote Application form'!$C$113:$AR$264,ROW()-11,FALSE)),"")</f>
        <v/>
      </c>
      <c r="T38" t="str">
        <f>IFERROR(IF(HLOOKUP(T$13,'Quote Application form'!$C$113:$AR$264,ROW()-11,FALSE)=0,"",HLOOKUP(T$13,'Quote Application form'!$C$113:$AR$264,ROW()-11,FALSE)),"")</f>
        <v/>
      </c>
      <c r="U38" t="str">
        <f>IFERROR(IF(HLOOKUP(U$13,'Quote Application form'!$C$113:$AR$264,ROW()-11,FALSE)=0,"",HLOOKUP(U$13,'Quote Application form'!$C$113:$AR$264,ROW()-11,FALSE)),"")</f>
        <v/>
      </c>
      <c r="V38" t="str">
        <f>IFERROR(IF(HLOOKUP(V$13,'Quote Application form'!$C$113:$AR$264,ROW()-11,FALSE)=0,"",HLOOKUP(V$13,'Quote Application form'!$C$113:$AR$264,ROW()-11,FALSE)),"")</f>
        <v/>
      </c>
      <c r="W38" t="str">
        <f>IFERROR(IF(HLOOKUP(W$13,'Quote Application form'!$C$113:$AR$264,ROW()-11,FALSE)=0,"",HLOOKUP(W$13,'Quote Application form'!$C$113:$AR$264,ROW()-11,FALSE)),"")</f>
        <v/>
      </c>
      <c r="X38" t="str">
        <f>IFERROR(IF(HLOOKUP(X$13,'Quote Application form'!$C$113:$AR$264,ROW()-11,FALSE)=0,"",HLOOKUP(X$13,'Quote Application form'!$C$113:$AR$264,ROW()-11,FALSE)),"")</f>
        <v/>
      </c>
      <c r="Y38" t="str">
        <f>IFERROR(IF(HLOOKUP(Y$13,'Quote Application form'!$C$113:$AR$264,ROW()-11,FALSE)=0,"",HLOOKUP(Y$13,'Quote Application form'!$C$113:$AR$264,ROW()-11,FALSE)),"")</f>
        <v/>
      </c>
      <c r="Z38" t="str">
        <f>IFERROR(IF(HLOOKUP(Z$13,'Quote Application form'!$C$113:$AR$264,ROW()-11,FALSE)=0,"",HLOOKUP(Z$13,'Quote Application form'!$C$113:$AR$264,ROW()-11,FALSE)),"")</f>
        <v/>
      </c>
      <c r="AA38" t="str">
        <f>IFERROR(IF(HLOOKUP(AA$13,'Quote Application form'!$C$113:$AR$264,ROW()-11,FALSE)=0,"",HLOOKUP(AA$13,'Quote Application form'!$C$113:$AR$264,ROW()-11,FALSE)),"")</f>
        <v/>
      </c>
      <c r="AB38" t="str">
        <f>IFERROR(IF(HLOOKUP(AB$13,'Quote Application form'!$C$113:$AR$264,ROW()-11,FALSE)=0,"",HLOOKUP(AB$13,'Quote Application form'!$C$113:$AR$264,ROW()-11,FALSE)),"")</f>
        <v/>
      </c>
      <c r="AC38" t="str">
        <f>IFERROR(IF(HLOOKUP(AC$13,'Quote Application form'!$C$113:$AR$264,ROW()-11,FALSE)=0,"",HLOOKUP(AC$13,'Quote Application form'!$C$113:$AR$264,ROW()-11,FALSE)),"")</f>
        <v/>
      </c>
      <c r="AD38" t="str">
        <f>IFERROR(IF(HLOOKUP(AD$13,'Quote Application form'!$C$113:$AR$264,ROW()-11,FALSE)=0,"",HLOOKUP(AD$13,'Quote Application form'!$C$113:$AR$264,ROW()-11,FALSE)),"")</f>
        <v/>
      </c>
      <c r="AE38" t="str">
        <f>IFERROR(IF(HLOOKUP(AE$13,'Quote Application form'!$C$113:$AR$264,ROW()-11,FALSE)=0,"",HLOOKUP(AE$13,'Quote Application form'!$C$113:$AR$264,ROW()-11,FALSE)),"")</f>
        <v/>
      </c>
      <c r="AF38" t="str">
        <f>IF('Quote Application form'!AJ139=0,"",HLOOKUP(AF$13,'Quote Application form'!$C$113:$AR$264,ROW()-11,FALSE))</f>
        <v/>
      </c>
      <c r="AG38" t="str">
        <f>IF('Quote Application form'!AK139=0,"",HLOOKUP(AG$13,'Quote Application form'!$C$113:$AR$264,ROW()-11,FALSE))</f>
        <v/>
      </c>
      <c r="AH38" t="str">
        <f>IF('Quote Application form'!AL139=0,"",HLOOKUP(AH$13,'Quote Application form'!$C$113:$AR$264,ROW()-11,FALSE))</f>
        <v/>
      </c>
      <c r="AI38" t="str">
        <f>IF('Quote Application form'!AM139=0,"",HLOOKUP(AI$13,'Quote Application form'!$C$113:$AR$264,ROW()-11,FALSE))</f>
        <v/>
      </c>
      <c r="AJ38" t="str">
        <f>IF('Quote Application form'!AN139=0,"",HLOOKUP(AJ$13,'Quote Application form'!$C$113:$AR$264,ROW()-11,FALSE))</f>
        <v/>
      </c>
      <c r="AK38" t="str">
        <f>IF('Quote Application form'!AO139=0,"",HLOOKUP(AK$13,'Quote Application form'!$C$113:$AR$264,ROW()-11,FALSE))</f>
        <v/>
      </c>
      <c r="AL38" t="str">
        <f>IF('Quote Application form'!AP139=0,"",HLOOKUP(AL$13,'Quote Application form'!$C$113:$AR$264,ROW()-11,FALSE))</f>
        <v/>
      </c>
      <c r="AM38" t="str">
        <f>IF('Quote Application form'!AQ139=0,"",HLOOKUP(AM$13,'Quote Application form'!$C$113:$AR$264,ROW()-11,FALSE))</f>
        <v/>
      </c>
      <c r="AN38" t="str">
        <f>IF('Quote Application form'!AR139=0,"",HLOOKUP(AN$13,'Quote Application form'!$C$113:$AR$264,ROW()-11,FALSE))</f>
        <v/>
      </c>
      <c r="AO38" t="str">
        <f>IF('Quote Application form'!AS139=0,"",HLOOKUP(AO$13,'Quote Application form'!$C$113:$AR$264,ROW()-11,FALSE))</f>
        <v/>
      </c>
      <c r="AP38" t="str">
        <f>IF('Quote Application form'!AT139=0,"",HLOOKUP(AP$13,'Quote Application form'!$C$113:$AR$264,ROW()-11,FALSE))</f>
        <v/>
      </c>
    </row>
    <row r="39" spans="1:42" x14ac:dyDescent="0.2">
      <c r="A39" t="str">
        <f>IFERROR(IF(HLOOKUP(A$13,'Quote Application form'!$C$113:$AR$264,ROW()-11,FALSE)=0,"",HLOOKUP(A$13,'Quote Application form'!$C$113:$AR$264,ROW()-11,FALSE)),"")</f>
        <v/>
      </c>
      <c r="B39" t="str">
        <f>IFERROR(IF(HLOOKUP(B$13,'Quote Application form'!$C$113:$AR$264,ROW()-11,FALSE)=0,"",HLOOKUP(B$13,'Quote Application form'!$C$113:$AR$264,ROW()-11,FALSE)),"")</f>
        <v/>
      </c>
      <c r="C39" t="str">
        <f>IFERROR(IF(HLOOKUP(C$13,'Quote Application form'!$C$113:$AR$264,ROW()-11,FALSE)=0,"",HLOOKUP(C$13,'Quote Application form'!$C$113:$AR$264,ROW()-11,FALSE)),"")</f>
        <v/>
      </c>
      <c r="D39" t="str">
        <f>IFERROR(IF(HLOOKUP(D$13,'Quote Application form'!$C$113:$AR$264,ROW()-11,FALSE)=0,"",HLOOKUP(D$13,'Quote Application form'!$C$113:$AR$264,ROW()-11,FALSE)),"")</f>
        <v/>
      </c>
      <c r="E39" t="str">
        <f>IFERROR(IF(HLOOKUP(E$13,'Quote Application form'!$C$113:$AR$264,ROW()-11,FALSE)=0,"",HLOOKUP(E$13,'Quote Application form'!$C$113:$AR$264,ROW()-11,FALSE)),"")</f>
        <v/>
      </c>
      <c r="F39" t="str">
        <f>IFERROR(IF(HLOOKUP(F$13,'Quote Application form'!$C$113:$AR$264,ROW()-11,FALSE)=0,"",HLOOKUP(F$13,'Quote Application form'!$C$113:$AR$264,ROW()-11,FALSE)),"")</f>
        <v/>
      </c>
      <c r="G39" t="str">
        <f>IFERROR(IF(HLOOKUP(G$13,'Quote Application form'!$C$113:$AR$264,ROW()-11,FALSE)=0,"",HLOOKUP(G$13,'Quote Application form'!$C$113:$AR$264,ROW()-11,FALSE)),"")</f>
        <v/>
      </c>
      <c r="H39" t="str">
        <f>IFERROR(IF(HLOOKUP(H$13,'Quote Application form'!$C$113:$AR$264,ROW()-11,FALSE)=0,"",HLOOKUP(H$13,'Quote Application form'!$C$113:$AR$264,ROW()-11,FALSE)),"")</f>
        <v/>
      </c>
      <c r="I39" t="str">
        <f>IFERROR(IF(HLOOKUP(I$13,'Quote Application form'!$C$113:$AR$264,ROW()-11,FALSE)=0,"",HLOOKUP(I$13,'Quote Application form'!$C$113:$AR$264,ROW()-11,FALSE)),"")</f>
        <v/>
      </c>
      <c r="J39" t="str">
        <f>IFERROR(IF(HLOOKUP(J$13,'Quote Application form'!$C$113:$AR$264,ROW()-11,FALSE)=0,"",HLOOKUP(J$13,'Quote Application form'!$C$113:$AR$264,ROW()-11,FALSE)),"")</f>
        <v/>
      </c>
      <c r="K39" t="str">
        <f>IFERROR(IF(HLOOKUP(K$13,'Quote Application form'!$C$113:$AR$264,ROW()-11,FALSE)=0,"",HLOOKUP(K$13,'Quote Application form'!$C$113:$AR$264,ROW()-11,FALSE)),"")</f>
        <v/>
      </c>
      <c r="L39" t="str">
        <f>IFERROR(IF(HLOOKUP(L$13,'Quote Application form'!$C$113:$AR$264,ROW()-11,FALSE)=0,"",HLOOKUP(L$13,'Quote Application form'!$C$113:$AR$264,ROW()-11,FALSE)),"")</f>
        <v/>
      </c>
      <c r="M39" t="str">
        <f>IFERROR(IF(HLOOKUP(M$13,'Quote Application form'!$C$113:$AR$264,ROW()-11,FALSE)=0,"",HLOOKUP(M$13,'Quote Application form'!$C$113:$AR$264,ROW()-11,FALSE)),"")</f>
        <v/>
      </c>
      <c r="N39" t="str">
        <f>IFERROR(IF(HLOOKUP(N$13,'Quote Application form'!$C$113:$AR$264,ROW()-11,FALSE)=0,"",HLOOKUP(N$13,'Quote Application form'!$C$113:$AR$264,ROW()-11,FALSE)),"")</f>
        <v/>
      </c>
      <c r="O39" t="str">
        <f>IFERROR(IF(HLOOKUP(O$13,'Quote Application form'!$C$113:$AR$264,ROW()-11,FALSE)=0,"",HLOOKUP(O$13,'Quote Application form'!$C$113:$AR$264,ROW()-11,FALSE)),"")</f>
        <v/>
      </c>
      <c r="P39" t="str">
        <f>IFERROR(IF(HLOOKUP(P$13,'Quote Application form'!$C$113:$AR$264,ROW()-11,FALSE)=0,"",HLOOKUP(P$13,'Quote Application form'!$C$113:$AR$264,ROW()-11,FALSE)),"")</f>
        <v/>
      </c>
      <c r="Q39" t="str">
        <f>IFERROR(IF(HLOOKUP(Q$13,'Quote Application form'!$C$113:$AR$264,ROW()-11,FALSE)=0,"",HLOOKUP(Q$13,'Quote Application form'!$C$113:$AR$264,ROW()-11,FALSE)),"")</f>
        <v/>
      </c>
      <c r="R39" t="str">
        <f>IFERROR(IF(HLOOKUP(R$13,'Quote Application form'!$C$113:$AR$264,ROW()-11,FALSE)=0,"",HLOOKUP(R$13,'Quote Application form'!$C$113:$AR$264,ROW()-11,FALSE)),"")</f>
        <v/>
      </c>
      <c r="S39" t="str">
        <f>IFERROR(IF(HLOOKUP(S$13,'Quote Application form'!$C$113:$AR$264,ROW()-11,FALSE)=0,"",HLOOKUP(S$13,'Quote Application form'!$C$113:$AR$264,ROW()-11,FALSE)),"")</f>
        <v/>
      </c>
      <c r="T39" t="str">
        <f>IFERROR(IF(HLOOKUP(T$13,'Quote Application form'!$C$113:$AR$264,ROW()-11,FALSE)=0,"",HLOOKUP(T$13,'Quote Application form'!$C$113:$AR$264,ROW()-11,FALSE)),"")</f>
        <v/>
      </c>
      <c r="U39" t="str">
        <f>IFERROR(IF(HLOOKUP(U$13,'Quote Application form'!$C$113:$AR$264,ROW()-11,FALSE)=0,"",HLOOKUP(U$13,'Quote Application form'!$C$113:$AR$264,ROW()-11,FALSE)),"")</f>
        <v/>
      </c>
      <c r="V39" t="str">
        <f>IFERROR(IF(HLOOKUP(V$13,'Quote Application form'!$C$113:$AR$264,ROW()-11,FALSE)=0,"",HLOOKUP(V$13,'Quote Application form'!$C$113:$AR$264,ROW()-11,FALSE)),"")</f>
        <v/>
      </c>
      <c r="W39" t="str">
        <f>IFERROR(IF(HLOOKUP(W$13,'Quote Application form'!$C$113:$AR$264,ROW()-11,FALSE)=0,"",HLOOKUP(W$13,'Quote Application form'!$C$113:$AR$264,ROW()-11,FALSE)),"")</f>
        <v/>
      </c>
      <c r="X39" t="str">
        <f>IFERROR(IF(HLOOKUP(X$13,'Quote Application form'!$C$113:$AR$264,ROW()-11,FALSE)=0,"",HLOOKUP(X$13,'Quote Application form'!$C$113:$AR$264,ROW()-11,FALSE)),"")</f>
        <v/>
      </c>
      <c r="Y39" t="str">
        <f>IFERROR(IF(HLOOKUP(Y$13,'Quote Application form'!$C$113:$AR$264,ROW()-11,FALSE)=0,"",HLOOKUP(Y$13,'Quote Application form'!$C$113:$AR$264,ROW()-11,FALSE)),"")</f>
        <v/>
      </c>
      <c r="Z39" t="str">
        <f>IFERROR(IF(HLOOKUP(Z$13,'Quote Application form'!$C$113:$AR$264,ROW()-11,FALSE)=0,"",HLOOKUP(Z$13,'Quote Application form'!$C$113:$AR$264,ROW()-11,FALSE)),"")</f>
        <v/>
      </c>
      <c r="AA39" t="str">
        <f>IFERROR(IF(HLOOKUP(AA$13,'Quote Application form'!$C$113:$AR$264,ROW()-11,FALSE)=0,"",HLOOKUP(AA$13,'Quote Application form'!$C$113:$AR$264,ROW()-11,FALSE)),"")</f>
        <v/>
      </c>
      <c r="AB39" t="str">
        <f>IFERROR(IF(HLOOKUP(AB$13,'Quote Application form'!$C$113:$AR$264,ROW()-11,FALSE)=0,"",HLOOKUP(AB$13,'Quote Application form'!$C$113:$AR$264,ROW()-11,FALSE)),"")</f>
        <v/>
      </c>
      <c r="AC39" t="str">
        <f>IFERROR(IF(HLOOKUP(AC$13,'Quote Application form'!$C$113:$AR$264,ROW()-11,FALSE)=0,"",HLOOKUP(AC$13,'Quote Application form'!$C$113:$AR$264,ROW()-11,FALSE)),"")</f>
        <v/>
      </c>
      <c r="AD39" t="str">
        <f>IFERROR(IF(HLOOKUP(AD$13,'Quote Application form'!$C$113:$AR$264,ROW()-11,FALSE)=0,"",HLOOKUP(AD$13,'Quote Application form'!$C$113:$AR$264,ROW()-11,FALSE)),"")</f>
        <v/>
      </c>
      <c r="AE39" t="str">
        <f>IFERROR(IF(HLOOKUP(AE$13,'Quote Application form'!$C$113:$AR$264,ROW()-11,FALSE)=0,"",HLOOKUP(AE$13,'Quote Application form'!$C$113:$AR$264,ROW()-11,FALSE)),"")</f>
        <v/>
      </c>
      <c r="AF39" t="str">
        <f>IF('Quote Application form'!AJ140=0,"",HLOOKUP(AF$13,'Quote Application form'!$C$113:$AR$264,ROW()-11,FALSE))</f>
        <v/>
      </c>
      <c r="AG39" t="str">
        <f>IF('Quote Application form'!AK140=0,"",HLOOKUP(AG$13,'Quote Application form'!$C$113:$AR$264,ROW()-11,FALSE))</f>
        <v/>
      </c>
      <c r="AH39" t="str">
        <f>IF('Quote Application form'!AL140=0,"",HLOOKUP(AH$13,'Quote Application form'!$C$113:$AR$264,ROW()-11,FALSE))</f>
        <v/>
      </c>
      <c r="AI39" t="str">
        <f>IF('Quote Application form'!AM140=0,"",HLOOKUP(AI$13,'Quote Application form'!$C$113:$AR$264,ROW()-11,FALSE))</f>
        <v/>
      </c>
      <c r="AJ39" t="str">
        <f>IF('Quote Application form'!AN140=0,"",HLOOKUP(AJ$13,'Quote Application form'!$C$113:$AR$264,ROW()-11,FALSE))</f>
        <v/>
      </c>
      <c r="AK39" t="str">
        <f>IF('Quote Application form'!AO140=0,"",HLOOKUP(AK$13,'Quote Application form'!$C$113:$AR$264,ROW()-11,FALSE))</f>
        <v/>
      </c>
      <c r="AL39" t="str">
        <f>IF('Quote Application form'!AP140=0,"",HLOOKUP(AL$13,'Quote Application form'!$C$113:$AR$264,ROW()-11,FALSE))</f>
        <v/>
      </c>
      <c r="AM39" t="str">
        <f>IF('Quote Application form'!AQ140=0,"",HLOOKUP(AM$13,'Quote Application form'!$C$113:$AR$264,ROW()-11,FALSE))</f>
        <v/>
      </c>
      <c r="AN39" t="str">
        <f>IF('Quote Application form'!AR140=0,"",HLOOKUP(AN$13,'Quote Application form'!$C$113:$AR$264,ROW()-11,FALSE))</f>
        <v/>
      </c>
      <c r="AO39" t="str">
        <f>IF('Quote Application form'!AS140=0,"",HLOOKUP(AO$13,'Quote Application form'!$C$113:$AR$264,ROW()-11,FALSE))</f>
        <v/>
      </c>
      <c r="AP39" t="str">
        <f>IF('Quote Application form'!AT140=0,"",HLOOKUP(AP$13,'Quote Application form'!$C$113:$AR$264,ROW()-11,FALSE))</f>
        <v/>
      </c>
    </row>
    <row r="40" spans="1:42" x14ac:dyDescent="0.2">
      <c r="A40" t="str">
        <f>IFERROR(IF(HLOOKUP(A$13,'Quote Application form'!$C$113:$AR$264,ROW()-11,FALSE)=0,"",HLOOKUP(A$13,'Quote Application form'!$C$113:$AR$264,ROW()-11,FALSE)),"")</f>
        <v/>
      </c>
      <c r="B40" t="str">
        <f>IFERROR(IF(HLOOKUP(B$13,'Quote Application form'!$C$113:$AR$264,ROW()-11,FALSE)=0,"",HLOOKUP(B$13,'Quote Application form'!$C$113:$AR$264,ROW()-11,FALSE)),"")</f>
        <v/>
      </c>
      <c r="C40" t="str">
        <f>IFERROR(IF(HLOOKUP(C$13,'Quote Application form'!$C$113:$AR$264,ROW()-11,FALSE)=0,"",HLOOKUP(C$13,'Quote Application form'!$C$113:$AR$264,ROW()-11,FALSE)),"")</f>
        <v/>
      </c>
      <c r="D40" t="str">
        <f>IFERROR(IF(HLOOKUP(D$13,'Quote Application form'!$C$113:$AR$264,ROW()-11,FALSE)=0,"",HLOOKUP(D$13,'Quote Application form'!$C$113:$AR$264,ROW()-11,FALSE)),"")</f>
        <v/>
      </c>
      <c r="E40" t="str">
        <f>IFERROR(IF(HLOOKUP(E$13,'Quote Application form'!$C$113:$AR$264,ROW()-11,FALSE)=0,"",HLOOKUP(E$13,'Quote Application form'!$C$113:$AR$264,ROW()-11,FALSE)),"")</f>
        <v/>
      </c>
      <c r="F40" t="str">
        <f>IFERROR(IF(HLOOKUP(F$13,'Quote Application form'!$C$113:$AR$264,ROW()-11,FALSE)=0,"",HLOOKUP(F$13,'Quote Application form'!$C$113:$AR$264,ROW()-11,FALSE)),"")</f>
        <v/>
      </c>
      <c r="G40" t="str">
        <f>IFERROR(IF(HLOOKUP(G$13,'Quote Application form'!$C$113:$AR$264,ROW()-11,FALSE)=0,"",HLOOKUP(G$13,'Quote Application form'!$C$113:$AR$264,ROW()-11,FALSE)),"")</f>
        <v/>
      </c>
      <c r="H40" t="str">
        <f>IFERROR(IF(HLOOKUP(H$13,'Quote Application form'!$C$113:$AR$264,ROW()-11,FALSE)=0,"",HLOOKUP(H$13,'Quote Application form'!$C$113:$AR$264,ROW()-11,FALSE)),"")</f>
        <v/>
      </c>
      <c r="I40" t="str">
        <f>IFERROR(IF(HLOOKUP(I$13,'Quote Application form'!$C$113:$AR$264,ROW()-11,FALSE)=0,"",HLOOKUP(I$13,'Quote Application form'!$C$113:$AR$264,ROW()-11,FALSE)),"")</f>
        <v/>
      </c>
      <c r="J40" t="str">
        <f>IFERROR(IF(HLOOKUP(J$13,'Quote Application form'!$C$113:$AR$264,ROW()-11,FALSE)=0,"",HLOOKUP(J$13,'Quote Application form'!$C$113:$AR$264,ROW()-11,FALSE)),"")</f>
        <v/>
      </c>
      <c r="K40" t="str">
        <f>IFERROR(IF(HLOOKUP(K$13,'Quote Application form'!$C$113:$AR$264,ROW()-11,FALSE)=0,"",HLOOKUP(K$13,'Quote Application form'!$C$113:$AR$264,ROW()-11,FALSE)),"")</f>
        <v/>
      </c>
      <c r="L40" t="str">
        <f>IFERROR(IF(HLOOKUP(L$13,'Quote Application form'!$C$113:$AR$264,ROW()-11,FALSE)=0,"",HLOOKUP(L$13,'Quote Application form'!$C$113:$AR$264,ROW()-11,FALSE)),"")</f>
        <v/>
      </c>
      <c r="M40" t="str">
        <f>IFERROR(IF(HLOOKUP(M$13,'Quote Application form'!$C$113:$AR$264,ROW()-11,FALSE)=0,"",HLOOKUP(M$13,'Quote Application form'!$C$113:$AR$264,ROW()-11,FALSE)),"")</f>
        <v/>
      </c>
      <c r="N40" t="str">
        <f>IFERROR(IF(HLOOKUP(N$13,'Quote Application form'!$C$113:$AR$264,ROW()-11,FALSE)=0,"",HLOOKUP(N$13,'Quote Application form'!$C$113:$AR$264,ROW()-11,FALSE)),"")</f>
        <v/>
      </c>
      <c r="O40" t="str">
        <f>IFERROR(IF(HLOOKUP(O$13,'Quote Application form'!$C$113:$AR$264,ROW()-11,FALSE)=0,"",HLOOKUP(O$13,'Quote Application form'!$C$113:$AR$264,ROW()-11,FALSE)),"")</f>
        <v/>
      </c>
      <c r="P40" t="str">
        <f>IFERROR(IF(HLOOKUP(P$13,'Quote Application form'!$C$113:$AR$264,ROW()-11,FALSE)=0,"",HLOOKUP(P$13,'Quote Application form'!$C$113:$AR$264,ROW()-11,FALSE)),"")</f>
        <v/>
      </c>
      <c r="Q40" t="str">
        <f>IFERROR(IF(HLOOKUP(Q$13,'Quote Application form'!$C$113:$AR$264,ROW()-11,FALSE)=0,"",HLOOKUP(Q$13,'Quote Application form'!$C$113:$AR$264,ROW()-11,FALSE)),"")</f>
        <v/>
      </c>
      <c r="R40" t="str">
        <f>IFERROR(IF(HLOOKUP(R$13,'Quote Application form'!$C$113:$AR$264,ROW()-11,FALSE)=0,"",HLOOKUP(R$13,'Quote Application form'!$C$113:$AR$264,ROW()-11,FALSE)),"")</f>
        <v/>
      </c>
      <c r="S40" t="str">
        <f>IFERROR(IF(HLOOKUP(S$13,'Quote Application form'!$C$113:$AR$264,ROW()-11,FALSE)=0,"",HLOOKUP(S$13,'Quote Application form'!$C$113:$AR$264,ROW()-11,FALSE)),"")</f>
        <v/>
      </c>
      <c r="T40" t="str">
        <f>IFERROR(IF(HLOOKUP(T$13,'Quote Application form'!$C$113:$AR$264,ROW()-11,FALSE)=0,"",HLOOKUP(T$13,'Quote Application form'!$C$113:$AR$264,ROW()-11,FALSE)),"")</f>
        <v/>
      </c>
      <c r="U40" t="str">
        <f>IFERROR(IF(HLOOKUP(U$13,'Quote Application form'!$C$113:$AR$264,ROW()-11,FALSE)=0,"",HLOOKUP(U$13,'Quote Application form'!$C$113:$AR$264,ROW()-11,FALSE)),"")</f>
        <v/>
      </c>
      <c r="V40" t="str">
        <f>IFERROR(IF(HLOOKUP(V$13,'Quote Application form'!$C$113:$AR$264,ROW()-11,FALSE)=0,"",HLOOKUP(V$13,'Quote Application form'!$C$113:$AR$264,ROW()-11,FALSE)),"")</f>
        <v/>
      </c>
      <c r="W40" t="str">
        <f>IFERROR(IF(HLOOKUP(W$13,'Quote Application form'!$C$113:$AR$264,ROW()-11,FALSE)=0,"",HLOOKUP(W$13,'Quote Application form'!$C$113:$AR$264,ROW()-11,FALSE)),"")</f>
        <v/>
      </c>
      <c r="X40" t="str">
        <f>IFERROR(IF(HLOOKUP(X$13,'Quote Application form'!$C$113:$AR$264,ROW()-11,FALSE)=0,"",HLOOKUP(X$13,'Quote Application form'!$C$113:$AR$264,ROW()-11,FALSE)),"")</f>
        <v/>
      </c>
      <c r="Y40" t="str">
        <f>IFERROR(IF(HLOOKUP(Y$13,'Quote Application form'!$C$113:$AR$264,ROW()-11,FALSE)=0,"",HLOOKUP(Y$13,'Quote Application form'!$C$113:$AR$264,ROW()-11,FALSE)),"")</f>
        <v/>
      </c>
      <c r="Z40" t="str">
        <f>IFERROR(IF(HLOOKUP(Z$13,'Quote Application form'!$C$113:$AR$264,ROW()-11,FALSE)=0,"",HLOOKUP(Z$13,'Quote Application form'!$C$113:$AR$264,ROW()-11,FALSE)),"")</f>
        <v/>
      </c>
      <c r="AA40" t="str">
        <f>IFERROR(IF(HLOOKUP(AA$13,'Quote Application form'!$C$113:$AR$264,ROW()-11,FALSE)=0,"",HLOOKUP(AA$13,'Quote Application form'!$C$113:$AR$264,ROW()-11,FALSE)),"")</f>
        <v/>
      </c>
      <c r="AB40" t="str">
        <f>IFERROR(IF(HLOOKUP(AB$13,'Quote Application form'!$C$113:$AR$264,ROW()-11,FALSE)=0,"",HLOOKUP(AB$13,'Quote Application form'!$C$113:$AR$264,ROW()-11,FALSE)),"")</f>
        <v/>
      </c>
      <c r="AC40" t="str">
        <f>IFERROR(IF(HLOOKUP(AC$13,'Quote Application form'!$C$113:$AR$264,ROW()-11,FALSE)=0,"",HLOOKUP(AC$13,'Quote Application form'!$C$113:$AR$264,ROW()-11,FALSE)),"")</f>
        <v/>
      </c>
      <c r="AD40" t="str">
        <f>IFERROR(IF(HLOOKUP(AD$13,'Quote Application form'!$C$113:$AR$264,ROW()-11,FALSE)=0,"",HLOOKUP(AD$13,'Quote Application form'!$C$113:$AR$264,ROW()-11,FALSE)),"")</f>
        <v/>
      </c>
      <c r="AE40" t="str">
        <f>IFERROR(IF(HLOOKUP(AE$13,'Quote Application form'!$C$113:$AR$264,ROW()-11,FALSE)=0,"",HLOOKUP(AE$13,'Quote Application form'!$C$113:$AR$264,ROW()-11,FALSE)),"")</f>
        <v/>
      </c>
      <c r="AF40" t="str">
        <f>IF('Quote Application form'!AJ141=0,"",HLOOKUP(AF$13,'Quote Application form'!$C$113:$AR$264,ROW()-11,FALSE))</f>
        <v/>
      </c>
      <c r="AG40" t="str">
        <f>IF('Quote Application form'!AK141=0,"",HLOOKUP(AG$13,'Quote Application form'!$C$113:$AR$264,ROW()-11,FALSE))</f>
        <v/>
      </c>
      <c r="AH40" t="str">
        <f>IF('Quote Application form'!AL141=0,"",HLOOKUP(AH$13,'Quote Application form'!$C$113:$AR$264,ROW()-11,FALSE))</f>
        <v/>
      </c>
      <c r="AI40" t="str">
        <f>IF('Quote Application form'!AM141=0,"",HLOOKUP(AI$13,'Quote Application form'!$C$113:$AR$264,ROW()-11,FALSE))</f>
        <v/>
      </c>
      <c r="AJ40" t="str">
        <f>IF('Quote Application form'!AN141=0,"",HLOOKUP(AJ$13,'Quote Application form'!$C$113:$AR$264,ROW()-11,FALSE))</f>
        <v/>
      </c>
      <c r="AK40" t="str">
        <f>IF('Quote Application form'!AO141=0,"",HLOOKUP(AK$13,'Quote Application form'!$C$113:$AR$264,ROW()-11,FALSE))</f>
        <v/>
      </c>
      <c r="AL40" t="str">
        <f>IF('Quote Application form'!AP141=0,"",HLOOKUP(AL$13,'Quote Application form'!$C$113:$AR$264,ROW()-11,FALSE))</f>
        <v/>
      </c>
      <c r="AM40" t="str">
        <f>IF('Quote Application form'!AQ141=0,"",HLOOKUP(AM$13,'Quote Application form'!$C$113:$AR$264,ROW()-11,FALSE))</f>
        <v/>
      </c>
      <c r="AN40" t="str">
        <f>IF('Quote Application form'!AR141=0,"",HLOOKUP(AN$13,'Quote Application form'!$C$113:$AR$264,ROW()-11,FALSE))</f>
        <v/>
      </c>
      <c r="AO40" t="str">
        <f>IF('Quote Application form'!AS141=0,"",HLOOKUP(AO$13,'Quote Application form'!$C$113:$AR$264,ROW()-11,FALSE))</f>
        <v/>
      </c>
      <c r="AP40" t="str">
        <f>IF('Quote Application form'!AT141=0,"",HLOOKUP(AP$13,'Quote Application form'!$C$113:$AR$264,ROW()-11,FALSE))</f>
        <v/>
      </c>
    </row>
    <row r="41" spans="1:42" x14ac:dyDescent="0.2">
      <c r="A41" t="str">
        <f>IFERROR(IF(HLOOKUP(A$13,'Quote Application form'!$C$113:$AR$264,ROW()-11,FALSE)=0,"",HLOOKUP(A$13,'Quote Application form'!$C$113:$AR$264,ROW()-11,FALSE)),"")</f>
        <v/>
      </c>
      <c r="B41" t="str">
        <f>IFERROR(IF(HLOOKUP(B$13,'Quote Application form'!$C$113:$AR$264,ROW()-11,FALSE)=0,"",HLOOKUP(B$13,'Quote Application form'!$C$113:$AR$264,ROW()-11,FALSE)),"")</f>
        <v/>
      </c>
      <c r="C41" t="str">
        <f>IFERROR(IF(HLOOKUP(C$13,'Quote Application form'!$C$113:$AR$264,ROW()-11,FALSE)=0,"",HLOOKUP(C$13,'Quote Application form'!$C$113:$AR$264,ROW()-11,FALSE)),"")</f>
        <v/>
      </c>
      <c r="D41" t="str">
        <f>IFERROR(IF(HLOOKUP(D$13,'Quote Application form'!$C$113:$AR$264,ROW()-11,FALSE)=0,"",HLOOKUP(D$13,'Quote Application form'!$C$113:$AR$264,ROW()-11,FALSE)),"")</f>
        <v/>
      </c>
      <c r="E41" t="str">
        <f>IFERROR(IF(HLOOKUP(E$13,'Quote Application form'!$C$113:$AR$264,ROW()-11,FALSE)=0,"",HLOOKUP(E$13,'Quote Application form'!$C$113:$AR$264,ROW()-11,FALSE)),"")</f>
        <v/>
      </c>
      <c r="F41" t="str">
        <f>IFERROR(IF(HLOOKUP(F$13,'Quote Application form'!$C$113:$AR$264,ROW()-11,FALSE)=0,"",HLOOKUP(F$13,'Quote Application form'!$C$113:$AR$264,ROW()-11,FALSE)),"")</f>
        <v/>
      </c>
      <c r="G41" t="str">
        <f>IFERROR(IF(HLOOKUP(G$13,'Quote Application form'!$C$113:$AR$264,ROW()-11,FALSE)=0,"",HLOOKUP(G$13,'Quote Application form'!$C$113:$AR$264,ROW()-11,FALSE)),"")</f>
        <v/>
      </c>
      <c r="H41" t="str">
        <f>IFERROR(IF(HLOOKUP(H$13,'Quote Application form'!$C$113:$AR$264,ROW()-11,FALSE)=0,"",HLOOKUP(H$13,'Quote Application form'!$C$113:$AR$264,ROW()-11,FALSE)),"")</f>
        <v/>
      </c>
      <c r="I41" t="str">
        <f>IFERROR(IF(HLOOKUP(I$13,'Quote Application form'!$C$113:$AR$264,ROW()-11,FALSE)=0,"",HLOOKUP(I$13,'Quote Application form'!$C$113:$AR$264,ROW()-11,FALSE)),"")</f>
        <v/>
      </c>
      <c r="J41" t="str">
        <f>IFERROR(IF(HLOOKUP(J$13,'Quote Application form'!$C$113:$AR$264,ROW()-11,FALSE)=0,"",HLOOKUP(J$13,'Quote Application form'!$C$113:$AR$264,ROW()-11,FALSE)),"")</f>
        <v/>
      </c>
      <c r="K41" t="str">
        <f>IFERROR(IF(HLOOKUP(K$13,'Quote Application form'!$C$113:$AR$264,ROW()-11,FALSE)=0,"",HLOOKUP(K$13,'Quote Application form'!$C$113:$AR$264,ROW()-11,FALSE)),"")</f>
        <v/>
      </c>
      <c r="L41" t="str">
        <f>IFERROR(IF(HLOOKUP(L$13,'Quote Application form'!$C$113:$AR$264,ROW()-11,FALSE)=0,"",HLOOKUP(L$13,'Quote Application form'!$C$113:$AR$264,ROW()-11,FALSE)),"")</f>
        <v/>
      </c>
      <c r="M41" t="str">
        <f>IFERROR(IF(HLOOKUP(M$13,'Quote Application form'!$C$113:$AR$264,ROW()-11,FALSE)=0,"",HLOOKUP(M$13,'Quote Application form'!$C$113:$AR$264,ROW()-11,FALSE)),"")</f>
        <v/>
      </c>
      <c r="N41" t="str">
        <f>IFERROR(IF(HLOOKUP(N$13,'Quote Application form'!$C$113:$AR$264,ROW()-11,FALSE)=0,"",HLOOKUP(N$13,'Quote Application form'!$C$113:$AR$264,ROW()-11,FALSE)),"")</f>
        <v/>
      </c>
      <c r="O41" t="str">
        <f>IFERROR(IF(HLOOKUP(O$13,'Quote Application form'!$C$113:$AR$264,ROW()-11,FALSE)=0,"",HLOOKUP(O$13,'Quote Application form'!$C$113:$AR$264,ROW()-11,FALSE)),"")</f>
        <v/>
      </c>
      <c r="P41" t="str">
        <f>IFERROR(IF(HLOOKUP(P$13,'Quote Application form'!$C$113:$AR$264,ROW()-11,FALSE)=0,"",HLOOKUP(P$13,'Quote Application form'!$C$113:$AR$264,ROW()-11,FALSE)),"")</f>
        <v/>
      </c>
      <c r="Q41" t="str">
        <f>IFERROR(IF(HLOOKUP(Q$13,'Quote Application form'!$C$113:$AR$264,ROW()-11,FALSE)=0,"",HLOOKUP(Q$13,'Quote Application form'!$C$113:$AR$264,ROW()-11,FALSE)),"")</f>
        <v/>
      </c>
      <c r="R41" t="str">
        <f>IFERROR(IF(HLOOKUP(R$13,'Quote Application form'!$C$113:$AR$264,ROW()-11,FALSE)=0,"",HLOOKUP(R$13,'Quote Application form'!$C$113:$AR$264,ROW()-11,FALSE)),"")</f>
        <v/>
      </c>
      <c r="S41" t="str">
        <f>IFERROR(IF(HLOOKUP(S$13,'Quote Application form'!$C$113:$AR$264,ROW()-11,FALSE)=0,"",HLOOKUP(S$13,'Quote Application form'!$C$113:$AR$264,ROW()-11,FALSE)),"")</f>
        <v/>
      </c>
      <c r="T41" t="str">
        <f>IFERROR(IF(HLOOKUP(T$13,'Quote Application form'!$C$113:$AR$264,ROW()-11,FALSE)=0,"",HLOOKUP(T$13,'Quote Application form'!$C$113:$AR$264,ROW()-11,FALSE)),"")</f>
        <v/>
      </c>
      <c r="U41" t="str">
        <f>IFERROR(IF(HLOOKUP(U$13,'Quote Application form'!$C$113:$AR$264,ROW()-11,FALSE)=0,"",HLOOKUP(U$13,'Quote Application form'!$C$113:$AR$264,ROW()-11,FALSE)),"")</f>
        <v/>
      </c>
      <c r="V41" t="str">
        <f>IFERROR(IF(HLOOKUP(V$13,'Quote Application form'!$C$113:$AR$264,ROW()-11,FALSE)=0,"",HLOOKUP(V$13,'Quote Application form'!$C$113:$AR$264,ROW()-11,FALSE)),"")</f>
        <v/>
      </c>
      <c r="W41" t="str">
        <f>IFERROR(IF(HLOOKUP(W$13,'Quote Application form'!$C$113:$AR$264,ROW()-11,FALSE)=0,"",HLOOKUP(W$13,'Quote Application form'!$C$113:$AR$264,ROW()-11,FALSE)),"")</f>
        <v/>
      </c>
      <c r="X41" t="str">
        <f>IFERROR(IF(HLOOKUP(X$13,'Quote Application form'!$C$113:$AR$264,ROW()-11,FALSE)=0,"",HLOOKUP(X$13,'Quote Application form'!$C$113:$AR$264,ROW()-11,FALSE)),"")</f>
        <v/>
      </c>
      <c r="Y41" t="str">
        <f>IFERROR(IF(HLOOKUP(Y$13,'Quote Application form'!$C$113:$AR$264,ROW()-11,FALSE)=0,"",HLOOKUP(Y$13,'Quote Application form'!$C$113:$AR$264,ROW()-11,FALSE)),"")</f>
        <v/>
      </c>
      <c r="Z41" t="str">
        <f>IFERROR(IF(HLOOKUP(Z$13,'Quote Application form'!$C$113:$AR$264,ROW()-11,FALSE)=0,"",HLOOKUP(Z$13,'Quote Application form'!$C$113:$AR$264,ROW()-11,FALSE)),"")</f>
        <v/>
      </c>
      <c r="AA41" t="str">
        <f>IFERROR(IF(HLOOKUP(AA$13,'Quote Application form'!$C$113:$AR$264,ROW()-11,FALSE)=0,"",HLOOKUP(AA$13,'Quote Application form'!$C$113:$AR$264,ROW()-11,FALSE)),"")</f>
        <v/>
      </c>
      <c r="AB41" t="str">
        <f>IFERROR(IF(HLOOKUP(AB$13,'Quote Application form'!$C$113:$AR$264,ROW()-11,FALSE)=0,"",HLOOKUP(AB$13,'Quote Application form'!$C$113:$AR$264,ROW()-11,FALSE)),"")</f>
        <v/>
      </c>
      <c r="AC41" t="str">
        <f>IFERROR(IF(HLOOKUP(AC$13,'Quote Application form'!$C$113:$AR$264,ROW()-11,FALSE)=0,"",HLOOKUP(AC$13,'Quote Application form'!$C$113:$AR$264,ROW()-11,FALSE)),"")</f>
        <v/>
      </c>
      <c r="AD41" t="str">
        <f>IFERROR(IF(HLOOKUP(AD$13,'Quote Application form'!$C$113:$AR$264,ROW()-11,FALSE)=0,"",HLOOKUP(AD$13,'Quote Application form'!$C$113:$AR$264,ROW()-11,FALSE)),"")</f>
        <v/>
      </c>
      <c r="AE41" t="str">
        <f>IFERROR(IF(HLOOKUP(AE$13,'Quote Application form'!$C$113:$AR$264,ROW()-11,FALSE)=0,"",HLOOKUP(AE$13,'Quote Application form'!$C$113:$AR$264,ROW()-11,FALSE)),"")</f>
        <v/>
      </c>
      <c r="AF41" t="str">
        <f>IF('Quote Application form'!AJ142=0,"",HLOOKUP(AF$13,'Quote Application form'!$C$113:$AR$264,ROW()-11,FALSE))</f>
        <v/>
      </c>
      <c r="AG41" t="str">
        <f>IF('Quote Application form'!AK142=0,"",HLOOKUP(AG$13,'Quote Application form'!$C$113:$AR$264,ROW()-11,FALSE))</f>
        <v/>
      </c>
      <c r="AH41" t="str">
        <f>IF('Quote Application form'!AL142=0,"",HLOOKUP(AH$13,'Quote Application form'!$C$113:$AR$264,ROW()-11,FALSE))</f>
        <v/>
      </c>
      <c r="AI41" t="str">
        <f>IF('Quote Application form'!AM142=0,"",HLOOKUP(AI$13,'Quote Application form'!$C$113:$AR$264,ROW()-11,FALSE))</f>
        <v/>
      </c>
      <c r="AJ41" t="str">
        <f>IF('Quote Application form'!AN142=0,"",HLOOKUP(AJ$13,'Quote Application form'!$C$113:$AR$264,ROW()-11,FALSE))</f>
        <v/>
      </c>
      <c r="AK41" t="str">
        <f>IF('Quote Application form'!AO142=0,"",HLOOKUP(AK$13,'Quote Application form'!$C$113:$AR$264,ROW()-11,FALSE))</f>
        <v/>
      </c>
      <c r="AL41" t="str">
        <f>IF('Quote Application form'!AP142=0,"",HLOOKUP(AL$13,'Quote Application form'!$C$113:$AR$264,ROW()-11,FALSE))</f>
        <v/>
      </c>
      <c r="AM41" t="str">
        <f>IF('Quote Application form'!AQ142=0,"",HLOOKUP(AM$13,'Quote Application form'!$C$113:$AR$264,ROW()-11,FALSE))</f>
        <v/>
      </c>
      <c r="AN41" t="str">
        <f>IF('Quote Application form'!AR142=0,"",HLOOKUP(AN$13,'Quote Application form'!$C$113:$AR$264,ROW()-11,FALSE))</f>
        <v/>
      </c>
      <c r="AO41" t="str">
        <f>IF('Quote Application form'!AS142=0,"",HLOOKUP(AO$13,'Quote Application form'!$C$113:$AR$264,ROW()-11,FALSE))</f>
        <v/>
      </c>
      <c r="AP41" t="str">
        <f>IF('Quote Application form'!AT142=0,"",HLOOKUP(AP$13,'Quote Application form'!$C$113:$AR$264,ROW()-11,FALSE))</f>
        <v/>
      </c>
    </row>
    <row r="42" spans="1:42" x14ac:dyDescent="0.2">
      <c r="A42" t="str">
        <f>IFERROR(IF(HLOOKUP(A$13,'Quote Application form'!$C$113:$AR$264,ROW()-11,FALSE)=0,"",HLOOKUP(A$13,'Quote Application form'!$C$113:$AR$264,ROW()-11,FALSE)),"")</f>
        <v/>
      </c>
      <c r="B42" t="str">
        <f>IFERROR(IF(HLOOKUP(B$13,'Quote Application form'!$C$113:$AR$264,ROW()-11,FALSE)=0,"",HLOOKUP(B$13,'Quote Application form'!$C$113:$AR$264,ROW()-11,FALSE)),"")</f>
        <v/>
      </c>
      <c r="C42" t="str">
        <f>IFERROR(IF(HLOOKUP(C$13,'Quote Application form'!$C$113:$AR$264,ROW()-11,FALSE)=0,"",HLOOKUP(C$13,'Quote Application form'!$C$113:$AR$264,ROW()-11,FALSE)),"")</f>
        <v/>
      </c>
      <c r="D42" t="str">
        <f>IFERROR(IF(HLOOKUP(D$13,'Quote Application form'!$C$113:$AR$264,ROW()-11,FALSE)=0,"",HLOOKUP(D$13,'Quote Application form'!$C$113:$AR$264,ROW()-11,FALSE)),"")</f>
        <v/>
      </c>
      <c r="E42" t="str">
        <f>IFERROR(IF(HLOOKUP(E$13,'Quote Application form'!$C$113:$AR$264,ROW()-11,FALSE)=0,"",HLOOKUP(E$13,'Quote Application form'!$C$113:$AR$264,ROW()-11,FALSE)),"")</f>
        <v/>
      </c>
      <c r="F42" t="str">
        <f>IFERROR(IF(HLOOKUP(F$13,'Quote Application form'!$C$113:$AR$264,ROW()-11,FALSE)=0,"",HLOOKUP(F$13,'Quote Application form'!$C$113:$AR$264,ROW()-11,FALSE)),"")</f>
        <v/>
      </c>
      <c r="G42" t="str">
        <f>IFERROR(IF(HLOOKUP(G$13,'Quote Application form'!$C$113:$AR$264,ROW()-11,FALSE)=0,"",HLOOKUP(G$13,'Quote Application form'!$C$113:$AR$264,ROW()-11,FALSE)),"")</f>
        <v/>
      </c>
      <c r="H42" t="str">
        <f>IFERROR(IF(HLOOKUP(H$13,'Quote Application form'!$C$113:$AR$264,ROW()-11,FALSE)=0,"",HLOOKUP(H$13,'Quote Application form'!$C$113:$AR$264,ROW()-11,FALSE)),"")</f>
        <v/>
      </c>
      <c r="I42" t="str">
        <f>IFERROR(IF(HLOOKUP(I$13,'Quote Application form'!$C$113:$AR$264,ROW()-11,FALSE)=0,"",HLOOKUP(I$13,'Quote Application form'!$C$113:$AR$264,ROW()-11,FALSE)),"")</f>
        <v/>
      </c>
      <c r="J42" t="str">
        <f>IFERROR(IF(HLOOKUP(J$13,'Quote Application form'!$C$113:$AR$264,ROW()-11,FALSE)=0,"",HLOOKUP(J$13,'Quote Application form'!$C$113:$AR$264,ROW()-11,FALSE)),"")</f>
        <v/>
      </c>
      <c r="K42" t="str">
        <f>IFERROR(IF(HLOOKUP(K$13,'Quote Application form'!$C$113:$AR$264,ROW()-11,FALSE)=0,"",HLOOKUP(K$13,'Quote Application form'!$C$113:$AR$264,ROW()-11,FALSE)),"")</f>
        <v/>
      </c>
      <c r="L42" t="str">
        <f>IFERROR(IF(HLOOKUP(L$13,'Quote Application form'!$C$113:$AR$264,ROW()-11,FALSE)=0,"",HLOOKUP(L$13,'Quote Application form'!$C$113:$AR$264,ROW()-11,FALSE)),"")</f>
        <v/>
      </c>
      <c r="M42" t="str">
        <f>IFERROR(IF(HLOOKUP(M$13,'Quote Application form'!$C$113:$AR$264,ROW()-11,FALSE)=0,"",HLOOKUP(M$13,'Quote Application form'!$C$113:$AR$264,ROW()-11,FALSE)),"")</f>
        <v/>
      </c>
      <c r="N42" t="str">
        <f>IFERROR(IF(HLOOKUP(N$13,'Quote Application form'!$C$113:$AR$264,ROW()-11,FALSE)=0,"",HLOOKUP(N$13,'Quote Application form'!$C$113:$AR$264,ROW()-11,FALSE)),"")</f>
        <v/>
      </c>
      <c r="O42" t="str">
        <f>IFERROR(IF(HLOOKUP(O$13,'Quote Application form'!$C$113:$AR$264,ROW()-11,FALSE)=0,"",HLOOKUP(O$13,'Quote Application form'!$C$113:$AR$264,ROW()-11,FALSE)),"")</f>
        <v/>
      </c>
      <c r="P42" t="str">
        <f>IFERROR(IF(HLOOKUP(P$13,'Quote Application form'!$C$113:$AR$264,ROW()-11,FALSE)=0,"",HLOOKUP(P$13,'Quote Application form'!$C$113:$AR$264,ROW()-11,FALSE)),"")</f>
        <v/>
      </c>
      <c r="Q42" t="str">
        <f>IFERROR(IF(HLOOKUP(Q$13,'Quote Application form'!$C$113:$AR$264,ROW()-11,FALSE)=0,"",HLOOKUP(Q$13,'Quote Application form'!$C$113:$AR$264,ROW()-11,FALSE)),"")</f>
        <v/>
      </c>
      <c r="R42" t="str">
        <f>IFERROR(IF(HLOOKUP(R$13,'Quote Application form'!$C$113:$AR$264,ROW()-11,FALSE)=0,"",HLOOKUP(R$13,'Quote Application form'!$C$113:$AR$264,ROW()-11,FALSE)),"")</f>
        <v/>
      </c>
      <c r="S42" t="str">
        <f>IFERROR(IF(HLOOKUP(S$13,'Quote Application form'!$C$113:$AR$264,ROW()-11,FALSE)=0,"",HLOOKUP(S$13,'Quote Application form'!$C$113:$AR$264,ROW()-11,FALSE)),"")</f>
        <v/>
      </c>
      <c r="T42" t="str">
        <f>IFERROR(IF(HLOOKUP(T$13,'Quote Application form'!$C$113:$AR$264,ROW()-11,FALSE)=0,"",HLOOKUP(T$13,'Quote Application form'!$C$113:$AR$264,ROW()-11,FALSE)),"")</f>
        <v/>
      </c>
      <c r="U42" t="str">
        <f>IFERROR(IF(HLOOKUP(U$13,'Quote Application form'!$C$113:$AR$264,ROW()-11,FALSE)=0,"",HLOOKUP(U$13,'Quote Application form'!$C$113:$AR$264,ROW()-11,FALSE)),"")</f>
        <v/>
      </c>
      <c r="V42" t="str">
        <f>IFERROR(IF(HLOOKUP(V$13,'Quote Application form'!$C$113:$AR$264,ROW()-11,FALSE)=0,"",HLOOKUP(V$13,'Quote Application form'!$C$113:$AR$264,ROW()-11,FALSE)),"")</f>
        <v/>
      </c>
      <c r="W42" t="str">
        <f>IFERROR(IF(HLOOKUP(W$13,'Quote Application form'!$C$113:$AR$264,ROW()-11,FALSE)=0,"",HLOOKUP(W$13,'Quote Application form'!$C$113:$AR$264,ROW()-11,FALSE)),"")</f>
        <v/>
      </c>
      <c r="X42" t="str">
        <f>IFERROR(IF(HLOOKUP(X$13,'Quote Application form'!$C$113:$AR$264,ROW()-11,FALSE)=0,"",HLOOKUP(X$13,'Quote Application form'!$C$113:$AR$264,ROW()-11,FALSE)),"")</f>
        <v/>
      </c>
      <c r="Y42" t="str">
        <f>IFERROR(IF(HLOOKUP(Y$13,'Quote Application form'!$C$113:$AR$264,ROW()-11,FALSE)=0,"",HLOOKUP(Y$13,'Quote Application form'!$C$113:$AR$264,ROW()-11,FALSE)),"")</f>
        <v/>
      </c>
      <c r="Z42" t="str">
        <f>IFERROR(IF(HLOOKUP(Z$13,'Quote Application form'!$C$113:$AR$264,ROW()-11,FALSE)=0,"",HLOOKUP(Z$13,'Quote Application form'!$C$113:$AR$264,ROW()-11,FALSE)),"")</f>
        <v/>
      </c>
      <c r="AA42" t="str">
        <f>IFERROR(IF(HLOOKUP(AA$13,'Quote Application form'!$C$113:$AR$264,ROW()-11,FALSE)=0,"",HLOOKUP(AA$13,'Quote Application form'!$C$113:$AR$264,ROW()-11,FALSE)),"")</f>
        <v/>
      </c>
      <c r="AB42" t="str">
        <f>IFERROR(IF(HLOOKUP(AB$13,'Quote Application form'!$C$113:$AR$264,ROW()-11,FALSE)=0,"",HLOOKUP(AB$13,'Quote Application form'!$C$113:$AR$264,ROW()-11,FALSE)),"")</f>
        <v/>
      </c>
      <c r="AC42" t="str">
        <f>IFERROR(IF(HLOOKUP(AC$13,'Quote Application form'!$C$113:$AR$264,ROW()-11,FALSE)=0,"",HLOOKUP(AC$13,'Quote Application form'!$C$113:$AR$264,ROW()-11,FALSE)),"")</f>
        <v/>
      </c>
      <c r="AD42" t="str">
        <f>IFERROR(IF(HLOOKUP(AD$13,'Quote Application form'!$C$113:$AR$264,ROW()-11,FALSE)=0,"",HLOOKUP(AD$13,'Quote Application form'!$C$113:$AR$264,ROW()-11,FALSE)),"")</f>
        <v/>
      </c>
      <c r="AE42" t="str">
        <f>IFERROR(IF(HLOOKUP(AE$13,'Quote Application form'!$C$113:$AR$264,ROW()-11,FALSE)=0,"",HLOOKUP(AE$13,'Quote Application form'!$C$113:$AR$264,ROW()-11,FALSE)),"")</f>
        <v/>
      </c>
      <c r="AF42" t="str">
        <f>IF('Quote Application form'!AJ143=0,"",HLOOKUP(AF$13,'Quote Application form'!$C$113:$AR$264,ROW()-11,FALSE))</f>
        <v/>
      </c>
      <c r="AG42" t="str">
        <f>IF('Quote Application form'!AK143=0,"",HLOOKUP(AG$13,'Quote Application form'!$C$113:$AR$264,ROW()-11,FALSE))</f>
        <v/>
      </c>
      <c r="AH42" t="str">
        <f>IF('Quote Application form'!AL143=0,"",HLOOKUP(AH$13,'Quote Application form'!$C$113:$AR$264,ROW()-11,FALSE))</f>
        <v/>
      </c>
      <c r="AI42" t="str">
        <f>IF('Quote Application form'!AM143=0,"",HLOOKUP(AI$13,'Quote Application form'!$C$113:$AR$264,ROW()-11,FALSE))</f>
        <v/>
      </c>
      <c r="AJ42" t="str">
        <f>IF('Quote Application form'!AN143=0,"",HLOOKUP(AJ$13,'Quote Application form'!$C$113:$AR$264,ROW()-11,FALSE))</f>
        <v/>
      </c>
      <c r="AK42" t="str">
        <f>IF('Quote Application form'!AO143=0,"",HLOOKUP(AK$13,'Quote Application form'!$C$113:$AR$264,ROW()-11,FALSE))</f>
        <v/>
      </c>
      <c r="AL42" t="str">
        <f>IF('Quote Application form'!AP143=0,"",HLOOKUP(AL$13,'Quote Application form'!$C$113:$AR$264,ROW()-11,FALSE))</f>
        <v/>
      </c>
      <c r="AM42" t="str">
        <f>IF('Quote Application form'!AQ143=0,"",HLOOKUP(AM$13,'Quote Application form'!$C$113:$AR$264,ROW()-11,FALSE))</f>
        <v/>
      </c>
      <c r="AN42" t="str">
        <f>IF('Quote Application form'!AR143=0,"",HLOOKUP(AN$13,'Quote Application form'!$C$113:$AR$264,ROW()-11,FALSE))</f>
        <v/>
      </c>
      <c r="AO42" t="str">
        <f>IF('Quote Application form'!AS143=0,"",HLOOKUP(AO$13,'Quote Application form'!$C$113:$AR$264,ROW()-11,FALSE))</f>
        <v/>
      </c>
      <c r="AP42" t="str">
        <f>IF('Quote Application form'!AT143=0,"",HLOOKUP(AP$13,'Quote Application form'!$C$113:$AR$264,ROW()-11,FALSE))</f>
        <v/>
      </c>
    </row>
    <row r="43" spans="1:42" x14ac:dyDescent="0.2">
      <c r="A43" t="str">
        <f>IFERROR(IF(HLOOKUP(A$13,'Quote Application form'!$C$113:$AR$264,ROW()-11,FALSE)=0,"",HLOOKUP(A$13,'Quote Application form'!$C$113:$AR$264,ROW()-11,FALSE)),"")</f>
        <v/>
      </c>
      <c r="B43" t="str">
        <f>IFERROR(IF(HLOOKUP(B$13,'Quote Application form'!$C$113:$AR$264,ROW()-11,FALSE)=0,"",HLOOKUP(B$13,'Quote Application form'!$C$113:$AR$264,ROW()-11,FALSE)),"")</f>
        <v/>
      </c>
      <c r="C43" t="str">
        <f>IFERROR(IF(HLOOKUP(C$13,'Quote Application form'!$C$113:$AR$264,ROW()-11,FALSE)=0,"",HLOOKUP(C$13,'Quote Application form'!$C$113:$AR$264,ROW()-11,FALSE)),"")</f>
        <v/>
      </c>
      <c r="D43" t="str">
        <f>IFERROR(IF(HLOOKUP(D$13,'Quote Application form'!$C$113:$AR$264,ROW()-11,FALSE)=0,"",HLOOKUP(D$13,'Quote Application form'!$C$113:$AR$264,ROW()-11,FALSE)),"")</f>
        <v/>
      </c>
      <c r="E43" t="str">
        <f>IFERROR(IF(HLOOKUP(E$13,'Quote Application form'!$C$113:$AR$264,ROW()-11,FALSE)=0,"",HLOOKUP(E$13,'Quote Application form'!$C$113:$AR$264,ROW()-11,FALSE)),"")</f>
        <v/>
      </c>
      <c r="F43" t="str">
        <f>IFERROR(IF(HLOOKUP(F$13,'Quote Application form'!$C$113:$AR$264,ROW()-11,FALSE)=0,"",HLOOKUP(F$13,'Quote Application form'!$C$113:$AR$264,ROW()-11,FALSE)),"")</f>
        <v/>
      </c>
      <c r="G43" t="str">
        <f>IFERROR(IF(HLOOKUP(G$13,'Quote Application form'!$C$113:$AR$264,ROW()-11,FALSE)=0,"",HLOOKUP(G$13,'Quote Application form'!$C$113:$AR$264,ROW()-11,FALSE)),"")</f>
        <v/>
      </c>
      <c r="H43" t="str">
        <f>IFERROR(IF(HLOOKUP(H$13,'Quote Application form'!$C$113:$AR$264,ROW()-11,FALSE)=0,"",HLOOKUP(H$13,'Quote Application form'!$C$113:$AR$264,ROW()-11,FALSE)),"")</f>
        <v/>
      </c>
      <c r="I43" t="str">
        <f>IFERROR(IF(HLOOKUP(I$13,'Quote Application form'!$C$113:$AR$264,ROW()-11,FALSE)=0,"",HLOOKUP(I$13,'Quote Application form'!$C$113:$AR$264,ROW()-11,FALSE)),"")</f>
        <v/>
      </c>
      <c r="J43" t="str">
        <f>IFERROR(IF(HLOOKUP(J$13,'Quote Application form'!$C$113:$AR$264,ROW()-11,FALSE)=0,"",HLOOKUP(J$13,'Quote Application form'!$C$113:$AR$264,ROW()-11,FALSE)),"")</f>
        <v/>
      </c>
      <c r="K43" t="str">
        <f>IFERROR(IF(HLOOKUP(K$13,'Quote Application form'!$C$113:$AR$264,ROW()-11,FALSE)=0,"",HLOOKUP(K$13,'Quote Application form'!$C$113:$AR$264,ROW()-11,FALSE)),"")</f>
        <v/>
      </c>
      <c r="L43" t="str">
        <f>IFERROR(IF(HLOOKUP(L$13,'Quote Application form'!$C$113:$AR$264,ROW()-11,FALSE)=0,"",HLOOKUP(L$13,'Quote Application form'!$C$113:$AR$264,ROW()-11,FALSE)),"")</f>
        <v/>
      </c>
      <c r="M43" t="str">
        <f>IFERROR(IF(HLOOKUP(M$13,'Quote Application form'!$C$113:$AR$264,ROW()-11,FALSE)=0,"",HLOOKUP(M$13,'Quote Application form'!$C$113:$AR$264,ROW()-11,FALSE)),"")</f>
        <v/>
      </c>
      <c r="N43" t="str">
        <f>IFERROR(IF(HLOOKUP(N$13,'Quote Application form'!$C$113:$AR$264,ROW()-11,FALSE)=0,"",HLOOKUP(N$13,'Quote Application form'!$C$113:$AR$264,ROW()-11,FALSE)),"")</f>
        <v/>
      </c>
      <c r="O43" t="str">
        <f>IFERROR(IF(HLOOKUP(O$13,'Quote Application form'!$C$113:$AR$264,ROW()-11,FALSE)=0,"",HLOOKUP(O$13,'Quote Application form'!$C$113:$AR$264,ROW()-11,FALSE)),"")</f>
        <v/>
      </c>
      <c r="P43" t="str">
        <f>IFERROR(IF(HLOOKUP(P$13,'Quote Application form'!$C$113:$AR$264,ROW()-11,FALSE)=0,"",HLOOKUP(P$13,'Quote Application form'!$C$113:$AR$264,ROW()-11,FALSE)),"")</f>
        <v/>
      </c>
      <c r="Q43" t="str">
        <f>IFERROR(IF(HLOOKUP(Q$13,'Quote Application form'!$C$113:$AR$264,ROW()-11,FALSE)=0,"",HLOOKUP(Q$13,'Quote Application form'!$C$113:$AR$264,ROW()-11,FALSE)),"")</f>
        <v/>
      </c>
      <c r="R43" t="str">
        <f>IFERROR(IF(HLOOKUP(R$13,'Quote Application form'!$C$113:$AR$264,ROW()-11,FALSE)=0,"",HLOOKUP(R$13,'Quote Application form'!$C$113:$AR$264,ROW()-11,FALSE)),"")</f>
        <v/>
      </c>
      <c r="S43" t="str">
        <f>IFERROR(IF(HLOOKUP(S$13,'Quote Application form'!$C$113:$AR$264,ROW()-11,FALSE)=0,"",HLOOKUP(S$13,'Quote Application form'!$C$113:$AR$264,ROW()-11,FALSE)),"")</f>
        <v/>
      </c>
      <c r="T43" t="str">
        <f>IFERROR(IF(HLOOKUP(T$13,'Quote Application form'!$C$113:$AR$264,ROW()-11,FALSE)=0,"",HLOOKUP(T$13,'Quote Application form'!$C$113:$AR$264,ROW()-11,FALSE)),"")</f>
        <v/>
      </c>
      <c r="U43" t="str">
        <f>IFERROR(IF(HLOOKUP(U$13,'Quote Application form'!$C$113:$AR$264,ROW()-11,FALSE)=0,"",HLOOKUP(U$13,'Quote Application form'!$C$113:$AR$264,ROW()-11,FALSE)),"")</f>
        <v/>
      </c>
      <c r="V43" t="str">
        <f>IFERROR(IF(HLOOKUP(V$13,'Quote Application form'!$C$113:$AR$264,ROW()-11,FALSE)=0,"",HLOOKUP(V$13,'Quote Application form'!$C$113:$AR$264,ROW()-11,FALSE)),"")</f>
        <v/>
      </c>
      <c r="W43" t="str">
        <f>IFERROR(IF(HLOOKUP(W$13,'Quote Application form'!$C$113:$AR$264,ROW()-11,FALSE)=0,"",HLOOKUP(W$13,'Quote Application form'!$C$113:$AR$264,ROW()-11,FALSE)),"")</f>
        <v/>
      </c>
      <c r="X43" t="str">
        <f>IFERROR(IF(HLOOKUP(X$13,'Quote Application form'!$C$113:$AR$264,ROW()-11,FALSE)=0,"",HLOOKUP(X$13,'Quote Application form'!$C$113:$AR$264,ROW()-11,FALSE)),"")</f>
        <v/>
      </c>
      <c r="Y43" t="str">
        <f>IFERROR(IF(HLOOKUP(Y$13,'Quote Application form'!$C$113:$AR$264,ROW()-11,FALSE)=0,"",HLOOKUP(Y$13,'Quote Application form'!$C$113:$AR$264,ROW()-11,FALSE)),"")</f>
        <v/>
      </c>
      <c r="Z43" t="str">
        <f>IFERROR(IF(HLOOKUP(Z$13,'Quote Application form'!$C$113:$AR$264,ROW()-11,FALSE)=0,"",HLOOKUP(Z$13,'Quote Application form'!$C$113:$AR$264,ROW()-11,FALSE)),"")</f>
        <v/>
      </c>
      <c r="AA43" t="str">
        <f>IFERROR(IF(HLOOKUP(AA$13,'Quote Application form'!$C$113:$AR$264,ROW()-11,FALSE)=0,"",HLOOKUP(AA$13,'Quote Application form'!$C$113:$AR$264,ROW()-11,FALSE)),"")</f>
        <v/>
      </c>
      <c r="AB43" t="str">
        <f>IFERROR(IF(HLOOKUP(AB$13,'Quote Application form'!$C$113:$AR$264,ROW()-11,FALSE)=0,"",HLOOKUP(AB$13,'Quote Application form'!$C$113:$AR$264,ROW()-11,FALSE)),"")</f>
        <v/>
      </c>
      <c r="AC43" t="str">
        <f>IFERROR(IF(HLOOKUP(AC$13,'Quote Application form'!$C$113:$AR$264,ROW()-11,FALSE)=0,"",HLOOKUP(AC$13,'Quote Application form'!$C$113:$AR$264,ROW()-11,FALSE)),"")</f>
        <v/>
      </c>
      <c r="AD43" t="str">
        <f>IFERROR(IF(HLOOKUP(AD$13,'Quote Application form'!$C$113:$AR$264,ROW()-11,FALSE)=0,"",HLOOKUP(AD$13,'Quote Application form'!$C$113:$AR$264,ROW()-11,FALSE)),"")</f>
        <v/>
      </c>
      <c r="AE43" t="str">
        <f>IFERROR(IF(HLOOKUP(AE$13,'Quote Application form'!$C$113:$AR$264,ROW()-11,FALSE)=0,"",HLOOKUP(AE$13,'Quote Application form'!$C$113:$AR$264,ROW()-11,FALSE)),"")</f>
        <v/>
      </c>
      <c r="AF43" t="str">
        <f>IF('Quote Application form'!AJ144=0,"",HLOOKUP(AF$13,'Quote Application form'!$C$113:$AR$264,ROW()-11,FALSE))</f>
        <v/>
      </c>
      <c r="AG43" t="str">
        <f>IF('Quote Application form'!AK144=0,"",HLOOKUP(AG$13,'Quote Application form'!$C$113:$AR$264,ROW()-11,FALSE))</f>
        <v/>
      </c>
      <c r="AH43" t="str">
        <f>IF('Quote Application form'!AL144=0,"",HLOOKUP(AH$13,'Quote Application form'!$C$113:$AR$264,ROW()-11,FALSE))</f>
        <v/>
      </c>
      <c r="AI43" t="str">
        <f>IF('Quote Application form'!AM144=0,"",HLOOKUP(AI$13,'Quote Application form'!$C$113:$AR$264,ROW()-11,FALSE))</f>
        <v/>
      </c>
      <c r="AJ43" t="str">
        <f>IF('Quote Application form'!AN144=0,"",HLOOKUP(AJ$13,'Quote Application form'!$C$113:$AR$264,ROW()-11,FALSE))</f>
        <v/>
      </c>
      <c r="AK43" t="str">
        <f>IF('Quote Application form'!AO144=0,"",HLOOKUP(AK$13,'Quote Application form'!$C$113:$AR$264,ROW()-11,FALSE))</f>
        <v/>
      </c>
      <c r="AL43" t="str">
        <f>IF('Quote Application form'!AP144=0,"",HLOOKUP(AL$13,'Quote Application form'!$C$113:$AR$264,ROW()-11,FALSE))</f>
        <v/>
      </c>
      <c r="AM43" t="str">
        <f>IF('Quote Application form'!AQ144=0,"",HLOOKUP(AM$13,'Quote Application form'!$C$113:$AR$264,ROW()-11,FALSE))</f>
        <v/>
      </c>
      <c r="AN43" t="str">
        <f>IF('Quote Application form'!AR144=0,"",HLOOKUP(AN$13,'Quote Application form'!$C$113:$AR$264,ROW()-11,FALSE))</f>
        <v/>
      </c>
      <c r="AO43" t="str">
        <f>IF('Quote Application form'!AS144=0,"",HLOOKUP(AO$13,'Quote Application form'!$C$113:$AR$264,ROW()-11,FALSE))</f>
        <v/>
      </c>
      <c r="AP43" t="str">
        <f>IF('Quote Application form'!AT144=0,"",HLOOKUP(AP$13,'Quote Application form'!$C$113:$AR$264,ROW()-11,FALSE))</f>
        <v/>
      </c>
    </row>
    <row r="44" spans="1:42" x14ac:dyDescent="0.2">
      <c r="A44" t="str">
        <f>IFERROR(IF(HLOOKUP(A$13,'Quote Application form'!$C$113:$AR$264,ROW()-11,FALSE)=0,"",HLOOKUP(A$13,'Quote Application form'!$C$113:$AR$264,ROW()-11,FALSE)),"")</f>
        <v/>
      </c>
      <c r="B44" t="str">
        <f>IFERROR(IF(HLOOKUP(B$13,'Quote Application form'!$C$113:$AR$264,ROW()-11,FALSE)=0,"",HLOOKUP(B$13,'Quote Application form'!$C$113:$AR$264,ROW()-11,FALSE)),"")</f>
        <v/>
      </c>
      <c r="C44" t="str">
        <f>IFERROR(IF(HLOOKUP(C$13,'Quote Application form'!$C$113:$AR$264,ROW()-11,FALSE)=0,"",HLOOKUP(C$13,'Quote Application form'!$C$113:$AR$264,ROW()-11,FALSE)),"")</f>
        <v/>
      </c>
      <c r="D44" t="str">
        <f>IFERROR(IF(HLOOKUP(D$13,'Quote Application form'!$C$113:$AR$264,ROW()-11,FALSE)=0,"",HLOOKUP(D$13,'Quote Application form'!$C$113:$AR$264,ROW()-11,FALSE)),"")</f>
        <v/>
      </c>
      <c r="E44" t="str">
        <f>IFERROR(IF(HLOOKUP(E$13,'Quote Application form'!$C$113:$AR$264,ROW()-11,FALSE)=0,"",HLOOKUP(E$13,'Quote Application form'!$C$113:$AR$264,ROW()-11,FALSE)),"")</f>
        <v/>
      </c>
      <c r="F44" t="str">
        <f>IFERROR(IF(HLOOKUP(F$13,'Quote Application form'!$C$113:$AR$264,ROW()-11,FALSE)=0,"",HLOOKUP(F$13,'Quote Application form'!$C$113:$AR$264,ROW()-11,FALSE)),"")</f>
        <v/>
      </c>
      <c r="G44" t="str">
        <f>IFERROR(IF(HLOOKUP(G$13,'Quote Application form'!$C$113:$AR$264,ROW()-11,FALSE)=0,"",HLOOKUP(G$13,'Quote Application form'!$C$113:$AR$264,ROW()-11,FALSE)),"")</f>
        <v/>
      </c>
      <c r="H44" t="str">
        <f>IFERROR(IF(HLOOKUP(H$13,'Quote Application form'!$C$113:$AR$264,ROW()-11,FALSE)=0,"",HLOOKUP(H$13,'Quote Application form'!$C$113:$AR$264,ROW()-11,FALSE)),"")</f>
        <v/>
      </c>
      <c r="I44" t="str">
        <f>IFERROR(IF(HLOOKUP(I$13,'Quote Application form'!$C$113:$AR$264,ROW()-11,FALSE)=0,"",HLOOKUP(I$13,'Quote Application form'!$C$113:$AR$264,ROW()-11,FALSE)),"")</f>
        <v/>
      </c>
      <c r="J44" t="str">
        <f>IFERROR(IF(HLOOKUP(J$13,'Quote Application form'!$C$113:$AR$264,ROW()-11,FALSE)=0,"",HLOOKUP(J$13,'Quote Application form'!$C$113:$AR$264,ROW()-11,FALSE)),"")</f>
        <v/>
      </c>
      <c r="K44" t="str">
        <f>IFERROR(IF(HLOOKUP(K$13,'Quote Application form'!$C$113:$AR$264,ROW()-11,FALSE)=0,"",HLOOKUP(K$13,'Quote Application form'!$C$113:$AR$264,ROW()-11,FALSE)),"")</f>
        <v/>
      </c>
      <c r="L44" t="str">
        <f>IFERROR(IF(HLOOKUP(L$13,'Quote Application form'!$C$113:$AR$264,ROW()-11,FALSE)=0,"",HLOOKUP(L$13,'Quote Application form'!$C$113:$AR$264,ROW()-11,FALSE)),"")</f>
        <v/>
      </c>
      <c r="M44" t="str">
        <f>IFERROR(IF(HLOOKUP(M$13,'Quote Application form'!$C$113:$AR$264,ROW()-11,FALSE)=0,"",HLOOKUP(M$13,'Quote Application form'!$C$113:$AR$264,ROW()-11,FALSE)),"")</f>
        <v/>
      </c>
      <c r="N44" t="str">
        <f>IFERROR(IF(HLOOKUP(N$13,'Quote Application form'!$C$113:$AR$264,ROW()-11,FALSE)=0,"",HLOOKUP(N$13,'Quote Application form'!$C$113:$AR$264,ROW()-11,FALSE)),"")</f>
        <v/>
      </c>
      <c r="O44" t="str">
        <f>IFERROR(IF(HLOOKUP(O$13,'Quote Application form'!$C$113:$AR$264,ROW()-11,FALSE)=0,"",HLOOKUP(O$13,'Quote Application form'!$C$113:$AR$264,ROW()-11,FALSE)),"")</f>
        <v/>
      </c>
      <c r="P44" t="str">
        <f>IFERROR(IF(HLOOKUP(P$13,'Quote Application form'!$C$113:$AR$264,ROW()-11,FALSE)=0,"",HLOOKUP(P$13,'Quote Application form'!$C$113:$AR$264,ROW()-11,FALSE)),"")</f>
        <v/>
      </c>
      <c r="Q44" t="str">
        <f>IFERROR(IF(HLOOKUP(Q$13,'Quote Application form'!$C$113:$AR$264,ROW()-11,FALSE)=0,"",HLOOKUP(Q$13,'Quote Application form'!$C$113:$AR$264,ROW()-11,FALSE)),"")</f>
        <v/>
      </c>
      <c r="R44" t="str">
        <f>IFERROR(IF(HLOOKUP(R$13,'Quote Application form'!$C$113:$AR$264,ROW()-11,FALSE)=0,"",HLOOKUP(R$13,'Quote Application form'!$C$113:$AR$264,ROW()-11,FALSE)),"")</f>
        <v/>
      </c>
      <c r="S44" t="str">
        <f>IFERROR(IF(HLOOKUP(S$13,'Quote Application form'!$C$113:$AR$264,ROW()-11,FALSE)=0,"",HLOOKUP(S$13,'Quote Application form'!$C$113:$AR$264,ROW()-11,FALSE)),"")</f>
        <v/>
      </c>
      <c r="T44" t="str">
        <f>IFERROR(IF(HLOOKUP(T$13,'Quote Application form'!$C$113:$AR$264,ROW()-11,FALSE)=0,"",HLOOKUP(T$13,'Quote Application form'!$C$113:$AR$264,ROW()-11,FALSE)),"")</f>
        <v/>
      </c>
      <c r="U44" t="str">
        <f>IFERROR(IF(HLOOKUP(U$13,'Quote Application form'!$C$113:$AR$264,ROW()-11,FALSE)=0,"",HLOOKUP(U$13,'Quote Application form'!$C$113:$AR$264,ROW()-11,FALSE)),"")</f>
        <v/>
      </c>
      <c r="V44" t="str">
        <f>IFERROR(IF(HLOOKUP(V$13,'Quote Application form'!$C$113:$AR$264,ROW()-11,FALSE)=0,"",HLOOKUP(V$13,'Quote Application form'!$C$113:$AR$264,ROW()-11,FALSE)),"")</f>
        <v/>
      </c>
      <c r="W44" t="str">
        <f>IFERROR(IF(HLOOKUP(W$13,'Quote Application form'!$C$113:$AR$264,ROW()-11,FALSE)=0,"",HLOOKUP(W$13,'Quote Application form'!$C$113:$AR$264,ROW()-11,FALSE)),"")</f>
        <v/>
      </c>
      <c r="X44" t="str">
        <f>IFERROR(IF(HLOOKUP(X$13,'Quote Application form'!$C$113:$AR$264,ROW()-11,FALSE)=0,"",HLOOKUP(X$13,'Quote Application form'!$C$113:$AR$264,ROW()-11,FALSE)),"")</f>
        <v/>
      </c>
      <c r="Y44" t="str">
        <f>IFERROR(IF(HLOOKUP(Y$13,'Quote Application form'!$C$113:$AR$264,ROW()-11,FALSE)=0,"",HLOOKUP(Y$13,'Quote Application form'!$C$113:$AR$264,ROW()-11,FALSE)),"")</f>
        <v/>
      </c>
      <c r="Z44" t="str">
        <f>IFERROR(IF(HLOOKUP(Z$13,'Quote Application form'!$C$113:$AR$264,ROW()-11,FALSE)=0,"",HLOOKUP(Z$13,'Quote Application form'!$C$113:$AR$264,ROW()-11,FALSE)),"")</f>
        <v/>
      </c>
      <c r="AA44" t="str">
        <f>IFERROR(IF(HLOOKUP(AA$13,'Quote Application form'!$C$113:$AR$264,ROW()-11,FALSE)=0,"",HLOOKUP(AA$13,'Quote Application form'!$C$113:$AR$264,ROW()-11,FALSE)),"")</f>
        <v/>
      </c>
      <c r="AB44" t="str">
        <f>IFERROR(IF(HLOOKUP(AB$13,'Quote Application form'!$C$113:$AR$264,ROW()-11,FALSE)=0,"",HLOOKUP(AB$13,'Quote Application form'!$C$113:$AR$264,ROW()-11,FALSE)),"")</f>
        <v/>
      </c>
      <c r="AC44" t="str">
        <f>IFERROR(IF(HLOOKUP(AC$13,'Quote Application form'!$C$113:$AR$264,ROW()-11,FALSE)=0,"",HLOOKUP(AC$13,'Quote Application form'!$C$113:$AR$264,ROW()-11,FALSE)),"")</f>
        <v/>
      </c>
      <c r="AD44" t="str">
        <f>IFERROR(IF(HLOOKUP(AD$13,'Quote Application form'!$C$113:$AR$264,ROW()-11,FALSE)=0,"",HLOOKUP(AD$13,'Quote Application form'!$C$113:$AR$264,ROW()-11,FALSE)),"")</f>
        <v/>
      </c>
      <c r="AE44" t="str">
        <f>IFERROR(IF(HLOOKUP(AE$13,'Quote Application form'!$C$113:$AR$264,ROW()-11,FALSE)=0,"",HLOOKUP(AE$13,'Quote Application form'!$C$113:$AR$264,ROW()-11,FALSE)),"")</f>
        <v/>
      </c>
      <c r="AF44" t="str">
        <f>IF('Quote Application form'!AJ145=0,"",HLOOKUP(AF$13,'Quote Application form'!$C$113:$AR$264,ROW()-11,FALSE))</f>
        <v/>
      </c>
      <c r="AG44" t="str">
        <f>IF('Quote Application form'!AK145=0,"",HLOOKUP(AG$13,'Quote Application form'!$C$113:$AR$264,ROW()-11,FALSE))</f>
        <v/>
      </c>
      <c r="AH44" t="str">
        <f>IF('Quote Application form'!AL145=0,"",HLOOKUP(AH$13,'Quote Application form'!$C$113:$AR$264,ROW()-11,FALSE))</f>
        <v/>
      </c>
      <c r="AI44" t="str">
        <f>IF('Quote Application form'!AM145=0,"",HLOOKUP(AI$13,'Quote Application form'!$C$113:$AR$264,ROW()-11,FALSE))</f>
        <v/>
      </c>
      <c r="AJ44" t="str">
        <f>IF('Quote Application form'!AN145=0,"",HLOOKUP(AJ$13,'Quote Application form'!$C$113:$AR$264,ROW()-11,FALSE))</f>
        <v/>
      </c>
      <c r="AK44" t="str">
        <f>IF('Quote Application form'!AO145=0,"",HLOOKUP(AK$13,'Quote Application form'!$C$113:$AR$264,ROW()-11,FALSE))</f>
        <v/>
      </c>
      <c r="AL44" t="str">
        <f>IF('Quote Application form'!AP145=0,"",HLOOKUP(AL$13,'Quote Application form'!$C$113:$AR$264,ROW()-11,FALSE))</f>
        <v/>
      </c>
      <c r="AM44" t="str">
        <f>IF('Quote Application form'!AQ145=0,"",HLOOKUP(AM$13,'Quote Application form'!$C$113:$AR$264,ROW()-11,FALSE))</f>
        <v/>
      </c>
      <c r="AN44" t="str">
        <f>IF('Quote Application form'!AR145=0,"",HLOOKUP(AN$13,'Quote Application form'!$C$113:$AR$264,ROW()-11,FALSE))</f>
        <v/>
      </c>
      <c r="AO44" t="str">
        <f>IF('Quote Application form'!AS145=0,"",HLOOKUP(AO$13,'Quote Application form'!$C$113:$AR$264,ROW()-11,FALSE))</f>
        <v/>
      </c>
      <c r="AP44" t="str">
        <f>IF('Quote Application form'!AT145=0,"",HLOOKUP(AP$13,'Quote Application form'!$C$113:$AR$264,ROW()-11,FALSE))</f>
        <v/>
      </c>
    </row>
    <row r="45" spans="1:42" x14ac:dyDescent="0.2">
      <c r="A45" t="str">
        <f>IFERROR(IF(HLOOKUP(A$13,'Quote Application form'!$C$113:$AR$264,ROW()-11,FALSE)=0,"",HLOOKUP(A$13,'Quote Application form'!$C$113:$AR$264,ROW()-11,FALSE)),"")</f>
        <v/>
      </c>
      <c r="B45" t="str">
        <f>IFERROR(IF(HLOOKUP(B$13,'Quote Application form'!$C$113:$AR$264,ROW()-11,FALSE)=0,"",HLOOKUP(B$13,'Quote Application form'!$C$113:$AR$264,ROW()-11,FALSE)),"")</f>
        <v/>
      </c>
      <c r="C45" t="str">
        <f>IFERROR(IF(HLOOKUP(C$13,'Quote Application form'!$C$113:$AR$264,ROW()-11,FALSE)=0,"",HLOOKUP(C$13,'Quote Application form'!$C$113:$AR$264,ROW()-11,FALSE)),"")</f>
        <v/>
      </c>
      <c r="D45" t="str">
        <f>IFERROR(IF(HLOOKUP(D$13,'Quote Application form'!$C$113:$AR$264,ROW()-11,FALSE)=0,"",HLOOKUP(D$13,'Quote Application form'!$C$113:$AR$264,ROW()-11,FALSE)),"")</f>
        <v/>
      </c>
      <c r="E45" t="str">
        <f>IFERROR(IF(HLOOKUP(E$13,'Quote Application form'!$C$113:$AR$264,ROW()-11,FALSE)=0,"",HLOOKUP(E$13,'Quote Application form'!$C$113:$AR$264,ROW()-11,FALSE)),"")</f>
        <v/>
      </c>
      <c r="F45" t="str">
        <f>IFERROR(IF(HLOOKUP(F$13,'Quote Application form'!$C$113:$AR$264,ROW()-11,FALSE)=0,"",HLOOKUP(F$13,'Quote Application form'!$C$113:$AR$264,ROW()-11,FALSE)),"")</f>
        <v/>
      </c>
      <c r="G45" t="str">
        <f>IFERROR(IF(HLOOKUP(G$13,'Quote Application form'!$C$113:$AR$264,ROW()-11,FALSE)=0,"",HLOOKUP(G$13,'Quote Application form'!$C$113:$AR$264,ROW()-11,FALSE)),"")</f>
        <v/>
      </c>
      <c r="H45" t="str">
        <f>IFERROR(IF(HLOOKUP(H$13,'Quote Application form'!$C$113:$AR$264,ROW()-11,FALSE)=0,"",HLOOKUP(H$13,'Quote Application form'!$C$113:$AR$264,ROW()-11,FALSE)),"")</f>
        <v/>
      </c>
      <c r="I45" t="str">
        <f>IFERROR(IF(HLOOKUP(I$13,'Quote Application form'!$C$113:$AR$264,ROW()-11,FALSE)=0,"",HLOOKUP(I$13,'Quote Application form'!$C$113:$AR$264,ROW()-11,FALSE)),"")</f>
        <v/>
      </c>
      <c r="J45" t="str">
        <f>IFERROR(IF(HLOOKUP(J$13,'Quote Application form'!$C$113:$AR$264,ROW()-11,FALSE)=0,"",HLOOKUP(J$13,'Quote Application form'!$C$113:$AR$264,ROW()-11,FALSE)),"")</f>
        <v/>
      </c>
      <c r="K45" t="str">
        <f>IFERROR(IF(HLOOKUP(K$13,'Quote Application form'!$C$113:$AR$264,ROW()-11,FALSE)=0,"",HLOOKUP(K$13,'Quote Application form'!$C$113:$AR$264,ROW()-11,FALSE)),"")</f>
        <v/>
      </c>
      <c r="L45" t="str">
        <f>IFERROR(IF(HLOOKUP(L$13,'Quote Application form'!$C$113:$AR$264,ROW()-11,FALSE)=0,"",HLOOKUP(L$13,'Quote Application form'!$C$113:$AR$264,ROW()-11,FALSE)),"")</f>
        <v/>
      </c>
      <c r="M45" t="str">
        <f>IFERROR(IF(HLOOKUP(M$13,'Quote Application form'!$C$113:$AR$264,ROW()-11,FALSE)=0,"",HLOOKUP(M$13,'Quote Application form'!$C$113:$AR$264,ROW()-11,FALSE)),"")</f>
        <v/>
      </c>
      <c r="N45" t="str">
        <f>IFERROR(IF(HLOOKUP(N$13,'Quote Application form'!$C$113:$AR$264,ROW()-11,FALSE)=0,"",HLOOKUP(N$13,'Quote Application form'!$C$113:$AR$264,ROW()-11,FALSE)),"")</f>
        <v/>
      </c>
      <c r="O45" t="str">
        <f>IFERROR(IF(HLOOKUP(O$13,'Quote Application form'!$C$113:$AR$264,ROW()-11,FALSE)=0,"",HLOOKUP(O$13,'Quote Application form'!$C$113:$AR$264,ROW()-11,FALSE)),"")</f>
        <v/>
      </c>
      <c r="P45" t="str">
        <f>IFERROR(IF(HLOOKUP(P$13,'Quote Application form'!$C$113:$AR$264,ROW()-11,FALSE)=0,"",HLOOKUP(P$13,'Quote Application form'!$C$113:$AR$264,ROW()-11,FALSE)),"")</f>
        <v/>
      </c>
      <c r="Q45" t="str">
        <f>IFERROR(IF(HLOOKUP(Q$13,'Quote Application form'!$C$113:$AR$264,ROW()-11,FALSE)=0,"",HLOOKUP(Q$13,'Quote Application form'!$C$113:$AR$264,ROW()-11,FALSE)),"")</f>
        <v/>
      </c>
      <c r="R45" t="str">
        <f>IFERROR(IF(HLOOKUP(R$13,'Quote Application form'!$C$113:$AR$264,ROW()-11,FALSE)=0,"",HLOOKUP(R$13,'Quote Application form'!$C$113:$AR$264,ROW()-11,FALSE)),"")</f>
        <v/>
      </c>
      <c r="S45" t="str">
        <f>IFERROR(IF(HLOOKUP(S$13,'Quote Application form'!$C$113:$AR$264,ROW()-11,FALSE)=0,"",HLOOKUP(S$13,'Quote Application form'!$C$113:$AR$264,ROW()-11,FALSE)),"")</f>
        <v/>
      </c>
      <c r="T45" t="str">
        <f>IFERROR(IF(HLOOKUP(T$13,'Quote Application form'!$C$113:$AR$264,ROW()-11,FALSE)=0,"",HLOOKUP(T$13,'Quote Application form'!$C$113:$AR$264,ROW()-11,FALSE)),"")</f>
        <v/>
      </c>
      <c r="U45" t="str">
        <f>IFERROR(IF(HLOOKUP(U$13,'Quote Application form'!$C$113:$AR$264,ROW()-11,FALSE)=0,"",HLOOKUP(U$13,'Quote Application form'!$C$113:$AR$264,ROW()-11,FALSE)),"")</f>
        <v/>
      </c>
      <c r="V45" t="str">
        <f>IFERROR(IF(HLOOKUP(V$13,'Quote Application form'!$C$113:$AR$264,ROW()-11,FALSE)=0,"",HLOOKUP(V$13,'Quote Application form'!$C$113:$AR$264,ROW()-11,FALSE)),"")</f>
        <v/>
      </c>
      <c r="W45" t="str">
        <f>IFERROR(IF(HLOOKUP(W$13,'Quote Application form'!$C$113:$AR$264,ROW()-11,FALSE)=0,"",HLOOKUP(W$13,'Quote Application form'!$C$113:$AR$264,ROW()-11,FALSE)),"")</f>
        <v/>
      </c>
      <c r="X45" t="str">
        <f>IFERROR(IF(HLOOKUP(X$13,'Quote Application form'!$C$113:$AR$264,ROW()-11,FALSE)=0,"",HLOOKUP(X$13,'Quote Application form'!$C$113:$AR$264,ROW()-11,FALSE)),"")</f>
        <v/>
      </c>
      <c r="Y45" t="str">
        <f>IFERROR(IF(HLOOKUP(Y$13,'Quote Application form'!$C$113:$AR$264,ROW()-11,FALSE)=0,"",HLOOKUP(Y$13,'Quote Application form'!$C$113:$AR$264,ROW()-11,FALSE)),"")</f>
        <v/>
      </c>
      <c r="Z45" t="str">
        <f>IFERROR(IF(HLOOKUP(Z$13,'Quote Application form'!$C$113:$AR$264,ROW()-11,FALSE)=0,"",HLOOKUP(Z$13,'Quote Application form'!$C$113:$AR$264,ROW()-11,FALSE)),"")</f>
        <v/>
      </c>
      <c r="AA45" t="str">
        <f>IFERROR(IF(HLOOKUP(AA$13,'Quote Application form'!$C$113:$AR$264,ROW()-11,FALSE)=0,"",HLOOKUP(AA$13,'Quote Application form'!$C$113:$AR$264,ROW()-11,FALSE)),"")</f>
        <v/>
      </c>
      <c r="AB45" t="str">
        <f>IFERROR(IF(HLOOKUP(AB$13,'Quote Application form'!$C$113:$AR$264,ROW()-11,FALSE)=0,"",HLOOKUP(AB$13,'Quote Application form'!$C$113:$AR$264,ROW()-11,FALSE)),"")</f>
        <v/>
      </c>
      <c r="AC45" t="str">
        <f>IFERROR(IF(HLOOKUP(AC$13,'Quote Application form'!$C$113:$AR$264,ROW()-11,FALSE)=0,"",HLOOKUP(AC$13,'Quote Application form'!$C$113:$AR$264,ROW()-11,FALSE)),"")</f>
        <v/>
      </c>
      <c r="AD45" t="str">
        <f>IFERROR(IF(HLOOKUP(AD$13,'Quote Application form'!$C$113:$AR$264,ROW()-11,FALSE)=0,"",HLOOKUP(AD$13,'Quote Application form'!$C$113:$AR$264,ROW()-11,FALSE)),"")</f>
        <v/>
      </c>
      <c r="AE45" t="str">
        <f>IFERROR(IF(HLOOKUP(AE$13,'Quote Application form'!$C$113:$AR$264,ROW()-11,FALSE)=0,"",HLOOKUP(AE$13,'Quote Application form'!$C$113:$AR$264,ROW()-11,FALSE)),"")</f>
        <v/>
      </c>
      <c r="AF45" t="str">
        <f>IF('Quote Application form'!AJ146=0,"",HLOOKUP(AF$13,'Quote Application form'!$C$113:$AR$264,ROW()-11,FALSE))</f>
        <v/>
      </c>
      <c r="AG45" t="str">
        <f>IF('Quote Application form'!AK146=0,"",HLOOKUP(AG$13,'Quote Application form'!$C$113:$AR$264,ROW()-11,FALSE))</f>
        <v/>
      </c>
      <c r="AH45" t="str">
        <f>IF('Quote Application form'!AL146=0,"",HLOOKUP(AH$13,'Quote Application form'!$C$113:$AR$264,ROW()-11,FALSE))</f>
        <v/>
      </c>
      <c r="AI45" t="str">
        <f>IF('Quote Application form'!AM146=0,"",HLOOKUP(AI$13,'Quote Application form'!$C$113:$AR$264,ROW()-11,FALSE))</f>
        <v/>
      </c>
      <c r="AJ45" t="str">
        <f>IF('Quote Application form'!AN146=0,"",HLOOKUP(AJ$13,'Quote Application form'!$C$113:$AR$264,ROW()-11,FALSE))</f>
        <v/>
      </c>
      <c r="AK45" t="str">
        <f>IF('Quote Application form'!AO146=0,"",HLOOKUP(AK$13,'Quote Application form'!$C$113:$AR$264,ROW()-11,FALSE))</f>
        <v/>
      </c>
      <c r="AL45" t="str">
        <f>IF('Quote Application form'!AP146=0,"",HLOOKUP(AL$13,'Quote Application form'!$C$113:$AR$264,ROW()-11,FALSE))</f>
        <v/>
      </c>
      <c r="AM45" t="str">
        <f>IF('Quote Application form'!AQ146=0,"",HLOOKUP(AM$13,'Quote Application form'!$C$113:$AR$264,ROW()-11,FALSE))</f>
        <v/>
      </c>
      <c r="AN45" t="str">
        <f>IF('Quote Application form'!AR146=0,"",HLOOKUP(AN$13,'Quote Application form'!$C$113:$AR$264,ROW()-11,FALSE))</f>
        <v/>
      </c>
      <c r="AO45" t="str">
        <f>IF('Quote Application form'!AS146=0,"",HLOOKUP(AO$13,'Quote Application form'!$C$113:$AR$264,ROW()-11,FALSE))</f>
        <v/>
      </c>
      <c r="AP45" t="str">
        <f>IF('Quote Application form'!AT146=0,"",HLOOKUP(AP$13,'Quote Application form'!$C$113:$AR$264,ROW()-11,FALSE))</f>
        <v/>
      </c>
    </row>
    <row r="46" spans="1:42" x14ac:dyDescent="0.2">
      <c r="A46" t="str">
        <f>IFERROR(IF(HLOOKUP(A$13,'Quote Application form'!$C$113:$AR$264,ROW()-11,FALSE)=0,"",HLOOKUP(A$13,'Quote Application form'!$C$113:$AR$264,ROW()-11,FALSE)),"")</f>
        <v/>
      </c>
      <c r="B46" t="str">
        <f>IFERROR(IF(HLOOKUP(B$13,'Quote Application form'!$C$113:$AR$264,ROW()-11,FALSE)=0,"",HLOOKUP(B$13,'Quote Application form'!$C$113:$AR$264,ROW()-11,FALSE)),"")</f>
        <v/>
      </c>
      <c r="C46" t="str">
        <f>IFERROR(IF(HLOOKUP(C$13,'Quote Application form'!$C$113:$AR$264,ROW()-11,FALSE)=0,"",HLOOKUP(C$13,'Quote Application form'!$C$113:$AR$264,ROW()-11,FALSE)),"")</f>
        <v/>
      </c>
      <c r="D46" t="str">
        <f>IFERROR(IF(HLOOKUP(D$13,'Quote Application form'!$C$113:$AR$264,ROW()-11,FALSE)=0,"",HLOOKUP(D$13,'Quote Application form'!$C$113:$AR$264,ROW()-11,FALSE)),"")</f>
        <v/>
      </c>
      <c r="E46" t="str">
        <f>IFERROR(IF(HLOOKUP(E$13,'Quote Application form'!$C$113:$AR$264,ROW()-11,FALSE)=0,"",HLOOKUP(E$13,'Quote Application form'!$C$113:$AR$264,ROW()-11,FALSE)),"")</f>
        <v/>
      </c>
      <c r="F46" t="str">
        <f>IFERROR(IF(HLOOKUP(F$13,'Quote Application form'!$C$113:$AR$264,ROW()-11,FALSE)=0,"",HLOOKUP(F$13,'Quote Application form'!$C$113:$AR$264,ROW()-11,FALSE)),"")</f>
        <v/>
      </c>
      <c r="G46" t="str">
        <f>IFERROR(IF(HLOOKUP(G$13,'Quote Application form'!$C$113:$AR$264,ROW()-11,FALSE)=0,"",HLOOKUP(G$13,'Quote Application form'!$C$113:$AR$264,ROW()-11,FALSE)),"")</f>
        <v/>
      </c>
      <c r="H46" t="str">
        <f>IFERROR(IF(HLOOKUP(H$13,'Quote Application form'!$C$113:$AR$264,ROW()-11,FALSE)=0,"",HLOOKUP(H$13,'Quote Application form'!$C$113:$AR$264,ROW()-11,FALSE)),"")</f>
        <v/>
      </c>
      <c r="I46" t="str">
        <f>IFERROR(IF(HLOOKUP(I$13,'Quote Application form'!$C$113:$AR$264,ROW()-11,FALSE)=0,"",HLOOKUP(I$13,'Quote Application form'!$C$113:$AR$264,ROW()-11,FALSE)),"")</f>
        <v/>
      </c>
      <c r="J46" t="str">
        <f>IFERROR(IF(HLOOKUP(J$13,'Quote Application form'!$C$113:$AR$264,ROW()-11,FALSE)=0,"",HLOOKUP(J$13,'Quote Application form'!$C$113:$AR$264,ROW()-11,FALSE)),"")</f>
        <v/>
      </c>
      <c r="K46" t="str">
        <f>IFERROR(IF(HLOOKUP(K$13,'Quote Application form'!$C$113:$AR$264,ROW()-11,FALSE)=0,"",HLOOKUP(K$13,'Quote Application form'!$C$113:$AR$264,ROW()-11,FALSE)),"")</f>
        <v/>
      </c>
      <c r="L46" t="str">
        <f>IFERROR(IF(HLOOKUP(L$13,'Quote Application form'!$C$113:$AR$264,ROW()-11,FALSE)=0,"",HLOOKUP(L$13,'Quote Application form'!$C$113:$AR$264,ROW()-11,FALSE)),"")</f>
        <v/>
      </c>
      <c r="M46" t="str">
        <f>IFERROR(IF(HLOOKUP(M$13,'Quote Application form'!$C$113:$AR$264,ROW()-11,FALSE)=0,"",HLOOKUP(M$13,'Quote Application form'!$C$113:$AR$264,ROW()-11,FALSE)),"")</f>
        <v/>
      </c>
      <c r="N46" t="str">
        <f>IFERROR(IF(HLOOKUP(N$13,'Quote Application form'!$C$113:$AR$264,ROW()-11,FALSE)=0,"",HLOOKUP(N$13,'Quote Application form'!$C$113:$AR$264,ROW()-11,FALSE)),"")</f>
        <v/>
      </c>
      <c r="O46" t="str">
        <f>IFERROR(IF(HLOOKUP(O$13,'Quote Application form'!$C$113:$AR$264,ROW()-11,FALSE)=0,"",HLOOKUP(O$13,'Quote Application form'!$C$113:$AR$264,ROW()-11,FALSE)),"")</f>
        <v/>
      </c>
      <c r="P46" t="str">
        <f>IFERROR(IF(HLOOKUP(P$13,'Quote Application form'!$C$113:$AR$264,ROW()-11,FALSE)=0,"",HLOOKUP(P$13,'Quote Application form'!$C$113:$AR$264,ROW()-11,FALSE)),"")</f>
        <v/>
      </c>
      <c r="Q46" t="str">
        <f>IFERROR(IF(HLOOKUP(Q$13,'Quote Application form'!$C$113:$AR$264,ROW()-11,FALSE)=0,"",HLOOKUP(Q$13,'Quote Application form'!$C$113:$AR$264,ROW()-11,FALSE)),"")</f>
        <v/>
      </c>
      <c r="R46" t="str">
        <f>IFERROR(IF(HLOOKUP(R$13,'Quote Application form'!$C$113:$AR$264,ROW()-11,FALSE)=0,"",HLOOKUP(R$13,'Quote Application form'!$C$113:$AR$264,ROW()-11,FALSE)),"")</f>
        <v/>
      </c>
      <c r="S46" t="str">
        <f>IFERROR(IF(HLOOKUP(S$13,'Quote Application form'!$C$113:$AR$264,ROW()-11,FALSE)=0,"",HLOOKUP(S$13,'Quote Application form'!$C$113:$AR$264,ROW()-11,FALSE)),"")</f>
        <v/>
      </c>
      <c r="T46" t="str">
        <f>IFERROR(IF(HLOOKUP(T$13,'Quote Application form'!$C$113:$AR$264,ROW()-11,FALSE)=0,"",HLOOKUP(T$13,'Quote Application form'!$C$113:$AR$264,ROW()-11,FALSE)),"")</f>
        <v/>
      </c>
      <c r="U46" t="str">
        <f>IFERROR(IF(HLOOKUP(U$13,'Quote Application form'!$C$113:$AR$264,ROW()-11,FALSE)=0,"",HLOOKUP(U$13,'Quote Application form'!$C$113:$AR$264,ROW()-11,FALSE)),"")</f>
        <v/>
      </c>
      <c r="V46" t="str">
        <f>IFERROR(IF(HLOOKUP(V$13,'Quote Application form'!$C$113:$AR$264,ROW()-11,FALSE)=0,"",HLOOKUP(V$13,'Quote Application form'!$C$113:$AR$264,ROW()-11,FALSE)),"")</f>
        <v/>
      </c>
      <c r="W46" t="str">
        <f>IFERROR(IF(HLOOKUP(W$13,'Quote Application form'!$C$113:$AR$264,ROW()-11,FALSE)=0,"",HLOOKUP(W$13,'Quote Application form'!$C$113:$AR$264,ROW()-11,FALSE)),"")</f>
        <v/>
      </c>
      <c r="X46" t="str">
        <f>IFERROR(IF(HLOOKUP(X$13,'Quote Application form'!$C$113:$AR$264,ROW()-11,FALSE)=0,"",HLOOKUP(X$13,'Quote Application form'!$C$113:$AR$264,ROW()-11,FALSE)),"")</f>
        <v/>
      </c>
      <c r="Y46" t="str">
        <f>IFERROR(IF(HLOOKUP(Y$13,'Quote Application form'!$C$113:$AR$264,ROW()-11,FALSE)=0,"",HLOOKUP(Y$13,'Quote Application form'!$C$113:$AR$264,ROW()-11,FALSE)),"")</f>
        <v/>
      </c>
      <c r="Z46" t="str">
        <f>IFERROR(IF(HLOOKUP(Z$13,'Quote Application form'!$C$113:$AR$264,ROW()-11,FALSE)=0,"",HLOOKUP(Z$13,'Quote Application form'!$C$113:$AR$264,ROW()-11,FALSE)),"")</f>
        <v/>
      </c>
      <c r="AA46" t="str">
        <f>IFERROR(IF(HLOOKUP(AA$13,'Quote Application form'!$C$113:$AR$264,ROW()-11,FALSE)=0,"",HLOOKUP(AA$13,'Quote Application form'!$C$113:$AR$264,ROW()-11,FALSE)),"")</f>
        <v/>
      </c>
      <c r="AB46" t="str">
        <f>IFERROR(IF(HLOOKUP(AB$13,'Quote Application form'!$C$113:$AR$264,ROW()-11,FALSE)=0,"",HLOOKUP(AB$13,'Quote Application form'!$C$113:$AR$264,ROW()-11,FALSE)),"")</f>
        <v/>
      </c>
      <c r="AC46" t="str">
        <f>IFERROR(IF(HLOOKUP(AC$13,'Quote Application form'!$C$113:$AR$264,ROW()-11,FALSE)=0,"",HLOOKUP(AC$13,'Quote Application form'!$C$113:$AR$264,ROW()-11,FALSE)),"")</f>
        <v/>
      </c>
      <c r="AD46" t="str">
        <f>IFERROR(IF(HLOOKUP(AD$13,'Quote Application form'!$C$113:$AR$264,ROW()-11,FALSE)=0,"",HLOOKUP(AD$13,'Quote Application form'!$C$113:$AR$264,ROW()-11,FALSE)),"")</f>
        <v/>
      </c>
      <c r="AE46" t="str">
        <f>IFERROR(IF(HLOOKUP(AE$13,'Quote Application form'!$C$113:$AR$264,ROW()-11,FALSE)=0,"",HLOOKUP(AE$13,'Quote Application form'!$C$113:$AR$264,ROW()-11,FALSE)),"")</f>
        <v/>
      </c>
      <c r="AF46" t="str">
        <f>IF('Quote Application form'!AJ147=0,"",HLOOKUP(AF$13,'Quote Application form'!$C$113:$AR$264,ROW()-11,FALSE))</f>
        <v/>
      </c>
      <c r="AG46" t="str">
        <f>IF('Quote Application form'!AK147=0,"",HLOOKUP(AG$13,'Quote Application form'!$C$113:$AR$264,ROW()-11,FALSE))</f>
        <v/>
      </c>
      <c r="AH46" t="str">
        <f>IF('Quote Application form'!AL147=0,"",HLOOKUP(AH$13,'Quote Application form'!$C$113:$AR$264,ROW()-11,FALSE))</f>
        <v/>
      </c>
      <c r="AI46" t="str">
        <f>IF('Quote Application form'!AM147=0,"",HLOOKUP(AI$13,'Quote Application form'!$C$113:$AR$264,ROW()-11,FALSE))</f>
        <v/>
      </c>
      <c r="AJ46" t="str">
        <f>IF('Quote Application form'!AN147=0,"",HLOOKUP(AJ$13,'Quote Application form'!$C$113:$AR$264,ROW()-11,FALSE))</f>
        <v/>
      </c>
      <c r="AK46" t="str">
        <f>IF('Quote Application form'!AO147=0,"",HLOOKUP(AK$13,'Quote Application form'!$C$113:$AR$264,ROW()-11,FALSE))</f>
        <v/>
      </c>
      <c r="AL46" t="str">
        <f>IF('Quote Application form'!AP147=0,"",HLOOKUP(AL$13,'Quote Application form'!$C$113:$AR$264,ROW()-11,FALSE))</f>
        <v/>
      </c>
      <c r="AM46" t="str">
        <f>IF('Quote Application form'!AQ147=0,"",HLOOKUP(AM$13,'Quote Application form'!$C$113:$AR$264,ROW()-11,FALSE))</f>
        <v/>
      </c>
      <c r="AN46" t="str">
        <f>IF('Quote Application form'!AR147=0,"",HLOOKUP(AN$13,'Quote Application form'!$C$113:$AR$264,ROW()-11,FALSE))</f>
        <v/>
      </c>
      <c r="AO46" t="str">
        <f>IF('Quote Application form'!AS147=0,"",HLOOKUP(AO$13,'Quote Application form'!$C$113:$AR$264,ROW()-11,FALSE))</f>
        <v/>
      </c>
      <c r="AP46" t="str">
        <f>IF('Quote Application form'!AT147=0,"",HLOOKUP(AP$13,'Quote Application form'!$C$113:$AR$264,ROW()-11,FALSE))</f>
        <v/>
      </c>
    </row>
    <row r="47" spans="1:42" x14ac:dyDescent="0.2">
      <c r="A47" t="str">
        <f>IFERROR(IF(HLOOKUP(A$13,'Quote Application form'!$C$113:$AR$264,ROW()-11,FALSE)=0,"",HLOOKUP(A$13,'Quote Application form'!$C$113:$AR$264,ROW()-11,FALSE)),"")</f>
        <v/>
      </c>
      <c r="B47" t="str">
        <f>IFERROR(IF(HLOOKUP(B$13,'Quote Application form'!$C$113:$AR$264,ROW()-11,FALSE)=0,"",HLOOKUP(B$13,'Quote Application form'!$C$113:$AR$264,ROW()-11,FALSE)),"")</f>
        <v/>
      </c>
      <c r="C47" t="str">
        <f>IFERROR(IF(HLOOKUP(C$13,'Quote Application form'!$C$113:$AR$264,ROW()-11,FALSE)=0,"",HLOOKUP(C$13,'Quote Application form'!$C$113:$AR$264,ROW()-11,FALSE)),"")</f>
        <v/>
      </c>
      <c r="D47" t="str">
        <f>IFERROR(IF(HLOOKUP(D$13,'Quote Application form'!$C$113:$AR$264,ROW()-11,FALSE)=0,"",HLOOKUP(D$13,'Quote Application form'!$C$113:$AR$264,ROW()-11,FALSE)),"")</f>
        <v/>
      </c>
      <c r="E47" t="str">
        <f>IFERROR(IF(HLOOKUP(E$13,'Quote Application form'!$C$113:$AR$264,ROW()-11,FALSE)=0,"",HLOOKUP(E$13,'Quote Application form'!$C$113:$AR$264,ROW()-11,FALSE)),"")</f>
        <v/>
      </c>
      <c r="F47" t="str">
        <f>IFERROR(IF(HLOOKUP(F$13,'Quote Application form'!$C$113:$AR$264,ROW()-11,FALSE)=0,"",HLOOKUP(F$13,'Quote Application form'!$C$113:$AR$264,ROW()-11,FALSE)),"")</f>
        <v/>
      </c>
      <c r="G47" t="str">
        <f>IFERROR(IF(HLOOKUP(G$13,'Quote Application form'!$C$113:$AR$264,ROW()-11,FALSE)=0,"",HLOOKUP(G$13,'Quote Application form'!$C$113:$AR$264,ROW()-11,FALSE)),"")</f>
        <v/>
      </c>
      <c r="H47" t="str">
        <f>IFERROR(IF(HLOOKUP(H$13,'Quote Application form'!$C$113:$AR$264,ROW()-11,FALSE)=0,"",HLOOKUP(H$13,'Quote Application form'!$C$113:$AR$264,ROW()-11,FALSE)),"")</f>
        <v/>
      </c>
      <c r="I47" t="str">
        <f>IFERROR(IF(HLOOKUP(I$13,'Quote Application form'!$C$113:$AR$264,ROW()-11,FALSE)=0,"",HLOOKUP(I$13,'Quote Application form'!$C$113:$AR$264,ROW()-11,FALSE)),"")</f>
        <v/>
      </c>
      <c r="J47" t="str">
        <f>IFERROR(IF(HLOOKUP(J$13,'Quote Application form'!$C$113:$AR$264,ROW()-11,FALSE)=0,"",HLOOKUP(J$13,'Quote Application form'!$C$113:$AR$264,ROW()-11,FALSE)),"")</f>
        <v/>
      </c>
      <c r="K47" t="str">
        <f>IFERROR(IF(HLOOKUP(K$13,'Quote Application form'!$C$113:$AR$264,ROW()-11,FALSE)=0,"",HLOOKUP(K$13,'Quote Application form'!$C$113:$AR$264,ROW()-11,FALSE)),"")</f>
        <v/>
      </c>
      <c r="L47" t="str">
        <f>IFERROR(IF(HLOOKUP(L$13,'Quote Application form'!$C$113:$AR$264,ROW()-11,FALSE)=0,"",HLOOKUP(L$13,'Quote Application form'!$C$113:$AR$264,ROW()-11,FALSE)),"")</f>
        <v/>
      </c>
      <c r="M47" t="str">
        <f>IFERROR(IF(HLOOKUP(M$13,'Quote Application form'!$C$113:$AR$264,ROW()-11,FALSE)=0,"",HLOOKUP(M$13,'Quote Application form'!$C$113:$AR$264,ROW()-11,FALSE)),"")</f>
        <v/>
      </c>
      <c r="N47" t="str">
        <f>IFERROR(IF(HLOOKUP(N$13,'Quote Application form'!$C$113:$AR$264,ROW()-11,FALSE)=0,"",HLOOKUP(N$13,'Quote Application form'!$C$113:$AR$264,ROW()-11,FALSE)),"")</f>
        <v/>
      </c>
      <c r="O47" t="str">
        <f>IFERROR(IF(HLOOKUP(O$13,'Quote Application form'!$C$113:$AR$264,ROW()-11,FALSE)=0,"",HLOOKUP(O$13,'Quote Application form'!$C$113:$AR$264,ROW()-11,FALSE)),"")</f>
        <v/>
      </c>
      <c r="P47" t="str">
        <f>IFERROR(IF(HLOOKUP(P$13,'Quote Application form'!$C$113:$AR$264,ROW()-11,FALSE)=0,"",HLOOKUP(P$13,'Quote Application form'!$C$113:$AR$264,ROW()-11,FALSE)),"")</f>
        <v/>
      </c>
      <c r="Q47" t="str">
        <f>IFERROR(IF(HLOOKUP(Q$13,'Quote Application form'!$C$113:$AR$264,ROW()-11,FALSE)=0,"",HLOOKUP(Q$13,'Quote Application form'!$C$113:$AR$264,ROW()-11,FALSE)),"")</f>
        <v/>
      </c>
      <c r="R47" t="str">
        <f>IFERROR(IF(HLOOKUP(R$13,'Quote Application form'!$C$113:$AR$264,ROW()-11,FALSE)=0,"",HLOOKUP(R$13,'Quote Application form'!$C$113:$AR$264,ROW()-11,FALSE)),"")</f>
        <v/>
      </c>
      <c r="S47" t="str">
        <f>IFERROR(IF(HLOOKUP(S$13,'Quote Application form'!$C$113:$AR$264,ROW()-11,FALSE)=0,"",HLOOKUP(S$13,'Quote Application form'!$C$113:$AR$264,ROW()-11,FALSE)),"")</f>
        <v/>
      </c>
      <c r="T47" t="str">
        <f>IFERROR(IF(HLOOKUP(T$13,'Quote Application form'!$C$113:$AR$264,ROW()-11,FALSE)=0,"",HLOOKUP(T$13,'Quote Application form'!$C$113:$AR$264,ROW()-11,FALSE)),"")</f>
        <v/>
      </c>
      <c r="U47" t="str">
        <f>IFERROR(IF(HLOOKUP(U$13,'Quote Application form'!$C$113:$AR$264,ROW()-11,FALSE)=0,"",HLOOKUP(U$13,'Quote Application form'!$C$113:$AR$264,ROW()-11,FALSE)),"")</f>
        <v/>
      </c>
      <c r="V47" t="str">
        <f>IFERROR(IF(HLOOKUP(V$13,'Quote Application form'!$C$113:$AR$264,ROW()-11,FALSE)=0,"",HLOOKUP(V$13,'Quote Application form'!$C$113:$AR$264,ROW()-11,FALSE)),"")</f>
        <v/>
      </c>
      <c r="W47" t="str">
        <f>IFERROR(IF(HLOOKUP(W$13,'Quote Application form'!$C$113:$AR$264,ROW()-11,FALSE)=0,"",HLOOKUP(W$13,'Quote Application form'!$C$113:$AR$264,ROW()-11,FALSE)),"")</f>
        <v/>
      </c>
      <c r="X47" t="str">
        <f>IFERROR(IF(HLOOKUP(X$13,'Quote Application form'!$C$113:$AR$264,ROW()-11,FALSE)=0,"",HLOOKUP(X$13,'Quote Application form'!$C$113:$AR$264,ROW()-11,FALSE)),"")</f>
        <v/>
      </c>
      <c r="Y47" t="str">
        <f>IFERROR(IF(HLOOKUP(Y$13,'Quote Application form'!$C$113:$AR$264,ROW()-11,FALSE)=0,"",HLOOKUP(Y$13,'Quote Application form'!$C$113:$AR$264,ROW()-11,FALSE)),"")</f>
        <v/>
      </c>
      <c r="Z47" t="str">
        <f>IFERROR(IF(HLOOKUP(Z$13,'Quote Application form'!$C$113:$AR$264,ROW()-11,FALSE)=0,"",HLOOKUP(Z$13,'Quote Application form'!$C$113:$AR$264,ROW()-11,FALSE)),"")</f>
        <v/>
      </c>
      <c r="AA47" t="str">
        <f>IFERROR(IF(HLOOKUP(AA$13,'Quote Application form'!$C$113:$AR$264,ROW()-11,FALSE)=0,"",HLOOKUP(AA$13,'Quote Application form'!$C$113:$AR$264,ROW()-11,FALSE)),"")</f>
        <v/>
      </c>
      <c r="AB47" t="str">
        <f>IFERROR(IF(HLOOKUP(AB$13,'Quote Application form'!$C$113:$AR$264,ROW()-11,FALSE)=0,"",HLOOKUP(AB$13,'Quote Application form'!$C$113:$AR$264,ROW()-11,FALSE)),"")</f>
        <v/>
      </c>
      <c r="AC47" t="str">
        <f>IFERROR(IF(HLOOKUP(AC$13,'Quote Application form'!$C$113:$AR$264,ROW()-11,FALSE)=0,"",HLOOKUP(AC$13,'Quote Application form'!$C$113:$AR$264,ROW()-11,FALSE)),"")</f>
        <v/>
      </c>
      <c r="AD47" t="str">
        <f>IFERROR(IF(HLOOKUP(AD$13,'Quote Application form'!$C$113:$AR$264,ROW()-11,FALSE)=0,"",HLOOKUP(AD$13,'Quote Application form'!$C$113:$AR$264,ROW()-11,FALSE)),"")</f>
        <v/>
      </c>
      <c r="AE47" t="str">
        <f>IFERROR(IF(HLOOKUP(AE$13,'Quote Application form'!$C$113:$AR$264,ROW()-11,FALSE)=0,"",HLOOKUP(AE$13,'Quote Application form'!$C$113:$AR$264,ROW()-11,FALSE)),"")</f>
        <v/>
      </c>
      <c r="AF47" t="str">
        <f>IF('Quote Application form'!AJ148=0,"",HLOOKUP(AF$13,'Quote Application form'!$C$113:$AR$264,ROW()-11,FALSE))</f>
        <v/>
      </c>
      <c r="AG47" t="str">
        <f>IF('Quote Application form'!AK148=0,"",HLOOKUP(AG$13,'Quote Application form'!$C$113:$AR$264,ROW()-11,FALSE))</f>
        <v/>
      </c>
      <c r="AH47" t="str">
        <f>IF('Quote Application form'!AL148=0,"",HLOOKUP(AH$13,'Quote Application form'!$C$113:$AR$264,ROW()-11,FALSE))</f>
        <v/>
      </c>
      <c r="AI47" t="str">
        <f>IF('Quote Application form'!AM148=0,"",HLOOKUP(AI$13,'Quote Application form'!$C$113:$AR$264,ROW()-11,FALSE))</f>
        <v/>
      </c>
      <c r="AJ47" t="str">
        <f>IF('Quote Application form'!AN148=0,"",HLOOKUP(AJ$13,'Quote Application form'!$C$113:$AR$264,ROW()-11,FALSE))</f>
        <v/>
      </c>
      <c r="AK47" t="str">
        <f>IF('Quote Application form'!AO148=0,"",HLOOKUP(AK$13,'Quote Application form'!$C$113:$AR$264,ROW()-11,FALSE))</f>
        <v/>
      </c>
      <c r="AL47" t="str">
        <f>IF('Quote Application form'!AP148=0,"",HLOOKUP(AL$13,'Quote Application form'!$C$113:$AR$264,ROW()-11,FALSE))</f>
        <v/>
      </c>
      <c r="AM47" t="str">
        <f>IF('Quote Application form'!AQ148=0,"",HLOOKUP(AM$13,'Quote Application form'!$C$113:$AR$264,ROW()-11,FALSE))</f>
        <v/>
      </c>
      <c r="AN47" t="str">
        <f>IF('Quote Application form'!AR148=0,"",HLOOKUP(AN$13,'Quote Application form'!$C$113:$AR$264,ROW()-11,FALSE))</f>
        <v/>
      </c>
      <c r="AO47" t="str">
        <f>IF('Quote Application form'!AS148=0,"",HLOOKUP(AO$13,'Quote Application form'!$C$113:$AR$264,ROW()-11,FALSE))</f>
        <v/>
      </c>
      <c r="AP47" t="str">
        <f>IF('Quote Application form'!AT148=0,"",HLOOKUP(AP$13,'Quote Application form'!$C$113:$AR$264,ROW()-11,FALSE))</f>
        <v/>
      </c>
    </row>
    <row r="48" spans="1:42" x14ac:dyDescent="0.2">
      <c r="A48" t="str">
        <f>IFERROR(IF(HLOOKUP(A$13,'Quote Application form'!$C$113:$AR$264,ROW()-11,FALSE)=0,"",HLOOKUP(A$13,'Quote Application form'!$C$113:$AR$264,ROW()-11,FALSE)),"")</f>
        <v/>
      </c>
      <c r="B48" t="str">
        <f>IFERROR(IF(HLOOKUP(B$13,'Quote Application form'!$C$113:$AR$264,ROW()-11,FALSE)=0,"",HLOOKUP(B$13,'Quote Application form'!$C$113:$AR$264,ROW()-11,FALSE)),"")</f>
        <v/>
      </c>
      <c r="C48" t="str">
        <f>IFERROR(IF(HLOOKUP(C$13,'Quote Application form'!$C$113:$AR$264,ROW()-11,FALSE)=0,"",HLOOKUP(C$13,'Quote Application form'!$C$113:$AR$264,ROW()-11,FALSE)),"")</f>
        <v/>
      </c>
      <c r="D48" t="str">
        <f>IFERROR(IF(HLOOKUP(D$13,'Quote Application form'!$C$113:$AR$264,ROW()-11,FALSE)=0,"",HLOOKUP(D$13,'Quote Application form'!$C$113:$AR$264,ROW()-11,FALSE)),"")</f>
        <v/>
      </c>
      <c r="E48" t="str">
        <f>IFERROR(IF(HLOOKUP(E$13,'Quote Application form'!$C$113:$AR$264,ROW()-11,FALSE)=0,"",HLOOKUP(E$13,'Quote Application form'!$C$113:$AR$264,ROW()-11,FALSE)),"")</f>
        <v/>
      </c>
      <c r="F48" t="str">
        <f>IFERROR(IF(HLOOKUP(F$13,'Quote Application form'!$C$113:$AR$264,ROW()-11,FALSE)=0,"",HLOOKUP(F$13,'Quote Application form'!$C$113:$AR$264,ROW()-11,FALSE)),"")</f>
        <v/>
      </c>
      <c r="G48" t="str">
        <f>IFERROR(IF(HLOOKUP(G$13,'Quote Application form'!$C$113:$AR$264,ROW()-11,FALSE)=0,"",HLOOKUP(G$13,'Quote Application form'!$C$113:$AR$264,ROW()-11,FALSE)),"")</f>
        <v/>
      </c>
      <c r="H48" t="str">
        <f>IFERROR(IF(HLOOKUP(H$13,'Quote Application form'!$C$113:$AR$264,ROW()-11,FALSE)=0,"",HLOOKUP(H$13,'Quote Application form'!$C$113:$AR$264,ROW()-11,FALSE)),"")</f>
        <v/>
      </c>
      <c r="I48" t="str">
        <f>IFERROR(IF(HLOOKUP(I$13,'Quote Application form'!$C$113:$AR$264,ROW()-11,FALSE)=0,"",HLOOKUP(I$13,'Quote Application form'!$C$113:$AR$264,ROW()-11,FALSE)),"")</f>
        <v/>
      </c>
      <c r="J48" t="str">
        <f>IFERROR(IF(HLOOKUP(J$13,'Quote Application form'!$C$113:$AR$264,ROW()-11,FALSE)=0,"",HLOOKUP(J$13,'Quote Application form'!$C$113:$AR$264,ROW()-11,FALSE)),"")</f>
        <v/>
      </c>
      <c r="K48" t="str">
        <f>IFERROR(IF(HLOOKUP(K$13,'Quote Application form'!$C$113:$AR$264,ROW()-11,FALSE)=0,"",HLOOKUP(K$13,'Quote Application form'!$C$113:$AR$264,ROW()-11,FALSE)),"")</f>
        <v/>
      </c>
      <c r="L48" t="str">
        <f>IFERROR(IF(HLOOKUP(L$13,'Quote Application form'!$C$113:$AR$264,ROW()-11,FALSE)=0,"",HLOOKUP(L$13,'Quote Application form'!$C$113:$AR$264,ROW()-11,FALSE)),"")</f>
        <v/>
      </c>
      <c r="M48" t="str">
        <f>IFERROR(IF(HLOOKUP(M$13,'Quote Application form'!$C$113:$AR$264,ROW()-11,FALSE)=0,"",HLOOKUP(M$13,'Quote Application form'!$C$113:$AR$264,ROW()-11,FALSE)),"")</f>
        <v/>
      </c>
      <c r="N48" t="str">
        <f>IFERROR(IF(HLOOKUP(N$13,'Quote Application form'!$C$113:$AR$264,ROW()-11,FALSE)=0,"",HLOOKUP(N$13,'Quote Application form'!$C$113:$AR$264,ROW()-11,FALSE)),"")</f>
        <v/>
      </c>
      <c r="O48" t="str">
        <f>IFERROR(IF(HLOOKUP(O$13,'Quote Application form'!$C$113:$AR$264,ROW()-11,FALSE)=0,"",HLOOKUP(O$13,'Quote Application form'!$C$113:$AR$264,ROW()-11,FALSE)),"")</f>
        <v/>
      </c>
      <c r="P48" t="str">
        <f>IFERROR(IF(HLOOKUP(P$13,'Quote Application form'!$C$113:$AR$264,ROW()-11,FALSE)=0,"",HLOOKUP(P$13,'Quote Application form'!$C$113:$AR$264,ROW()-11,FALSE)),"")</f>
        <v/>
      </c>
      <c r="Q48" t="str">
        <f>IFERROR(IF(HLOOKUP(Q$13,'Quote Application form'!$C$113:$AR$264,ROW()-11,FALSE)=0,"",HLOOKUP(Q$13,'Quote Application form'!$C$113:$AR$264,ROW()-11,FALSE)),"")</f>
        <v/>
      </c>
      <c r="R48" t="str">
        <f>IFERROR(IF(HLOOKUP(R$13,'Quote Application form'!$C$113:$AR$264,ROW()-11,FALSE)=0,"",HLOOKUP(R$13,'Quote Application form'!$C$113:$AR$264,ROW()-11,FALSE)),"")</f>
        <v/>
      </c>
      <c r="S48" t="str">
        <f>IFERROR(IF(HLOOKUP(S$13,'Quote Application form'!$C$113:$AR$264,ROW()-11,FALSE)=0,"",HLOOKUP(S$13,'Quote Application form'!$C$113:$AR$264,ROW()-11,FALSE)),"")</f>
        <v/>
      </c>
      <c r="T48" t="str">
        <f>IFERROR(IF(HLOOKUP(T$13,'Quote Application form'!$C$113:$AR$264,ROW()-11,FALSE)=0,"",HLOOKUP(T$13,'Quote Application form'!$C$113:$AR$264,ROW()-11,FALSE)),"")</f>
        <v/>
      </c>
      <c r="U48" t="str">
        <f>IFERROR(IF(HLOOKUP(U$13,'Quote Application form'!$C$113:$AR$264,ROW()-11,FALSE)=0,"",HLOOKUP(U$13,'Quote Application form'!$C$113:$AR$264,ROW()-11,FALSE)),"")</f>
        <v/>
      </c>
      <c r="V48" t="str">
        <f>IFERROR(IF(HLOOKUP(V$13,'Quote Application form'!$C$113:$AR$264,ROW()-11,FALSE)=0,"",HLOOKUP(V$13,'Quote Application form'!$C$113:$AR$264,ROW()-11,FALSE)),"")</f>
        <v/>
      </c>
      <c r="W48" t="str">
        <f>IFERROR(IF(HLOOKUP(W$13,'Quote Application form'!$C$113:$AR$264,ROW()-11,FALSE)=0,"",HLOOKUP(W$13,'Quote Application form'!$C$113:$AR$264,ROW()-11,FALSE)),"")</f>
        <v/>
      </c>
      <c r="X48" t="str">
        <f>IFERROR(IF(HLOOKUP(X$13,'Quote Application form'!$C$113:$AR$264,ROW()-11,FALSE)=0,"",HLOOKUP(X$13,'Quote Application form'!$C$113:$AR$264,ROW()-11,FALSE)),"")</f>
        <v/>
      </c>
      <c r="Y48" t="str">
        <f>IFERROR(IF(HLOOKUP(Y$13,'Quote Application form'!$C$113:$AR$264,ROW()-11,FALSE)=0,"",HLOOKUP(Y$13,'Quote Application form'!$C$113:$AR$264,ROW()-11,FALSE)),"")</f>
        <v/>
      </c>
      <c r="Z48" t="str">
        <f>IFERROR(IF(HLOOKUP(Z$13,'Quote Application form'!$C$113:$AR$264,ROW()-11,FALSE)=0,"",HLOOKUP(Z$13,'Quote Application form'!$C$113:$AR$264,ROW()-11,FALSE)),"")</f>
        <v/>
      </c>
      <c r="AA48" t="str">
        <f>IFERROR(IF(HLOOKUP(AA$13,'Quote Application form'!$C$113:$AR$264,ROW()-11,FALSE)=0,"",HLOOKUP(AA$13,'Quote Application form'!$C$113:$AR$264,ROW()-11,FALSE)),"")</f>
        <v/>
      </c>
      <c r="AB48" t="str">
        <f>IFERROR(IF(HLOOKUP(AB$13,'Quote Application form'!$C$113:$AR$264,ROW()-11,FALSE)=0,"",HLOOKUP(AB$13,'Quote Application form'!$C$113:$AR$264,ROW()-11,FALSE)),"")</f>
        <v/>
      </c>
      <c r="AC48" t="str">
        <f>IFERROR(IF(HLOOKUP(AC$13,'Quote Application form'!$C$113:$AR$264,ROW()-11,FALSE)=0,"",HLOOKUP(AC$13,'Quote Application form'!$C$113:$AR$264,ROW()-11,FALSE)),"")</f>
        <v/>
      </c>
      <c r="AD48" t="str">
        <f>IFERROR(IF(HLOOKUP(AD$13,'Quote Application form'!$C$113:$AR$264,ROW()-11,FALSE)=0,"",HLOOKUP(AD$13,'Quote Application form'!$C$113:$AR$264,ROW()-11,FALSE)),"")</f>
        <v/>
      </c>
      <c r="AE48" t="str">
        <f>IFERROR(IF(HLOOKUP(AE$13,'Quote Application form'!$C$113:$AR$264,ROW()-11,FALSE)=0,"",HLOOKUP(AE$13,'Quote Application form'!$C$113:$AR$264,ROW()-11,FALSE)),"")</f>
        <v/>
      </c>
      <c r="AF48" t="str">
        <f>IF('Quote Application form'!AJ149=0,"",HLOOKUP(AF$13,'Quote Application form'!$C$113:$AR$264,ROW()-11,FALSE))</f>
        <v/>
      </c>
      <c r="AG48" t="str">
        <f>IF('Quote Application form'!AK149=0,"",HLOOKUP(AG$13,'Quote Application form'!$C$113:$AR$264,ROW()-11,FALSE))</f>
        <v/>
      </c>
      <c r="AH48" t="str">
        <f>IF('Quote Application form'!AL149=0,"",HLOOKUP(AH$13,'Quote Application form'!$C$113:$AR$264,ROW()-11,FALSE))</f>
        <v/>
      </c>
      <c r="AI48" t="str">
        <f>IF('Quote Application form'!AM149=0,"",HLOOKUP(AI$13,'Quote Application form'!$C$113:$AR$264,ROW()-11,FALSE))</f>
        <v/>
      </c>
      <c r="AJ48" t="str">
        <f>IF('Quote Application form'!AN149=0,"",HLOOKUP(AJ$13,'Quote Application form'!$C$113:$AR$264,ROW()-11,FALSE))</f>
        <v/>
      </c>
      <c r="AK48" t="str">
        <f>IF('Quote Application form'!AO149=0,"",HLOOKUP(AK$13,'Quote Application form'!$C$113:$AR$264,ROW()-11,FALSE))</f>
        <v/>
      </c>
      <c r="AL48" t="str">
        <f>IF('Quote Application form'!AP149=0,"",HLOOKUP(AL$13,'Quote Application form'!$C$113:$AR$264,ROW()-11,FALSE))</f>
        <v/>
      </c>
      <c r="AM48" t="str">
        <f>IF('Quote Application form'!AQ149=0,"",HLOOKUP(AM$13,'Quote Application form'!$C$113:$AR$264,ROW()-11,FALSE))</f>
        <v/>
      </c>
      <c r="AN48" t="str">
        <f>IF('Quote Application form'!AR149=0,"",HLOOKUP(AN$13,'Quote Application form'!$C$113:$AR$264,ROW()-11,FALSE))</f>
        <v/>
      </c>
      <c r="AO48" t="str">
        <f>IF('Quote Application form'!AS149=0,"",HLOOKUP(AO$13,'Quote Application form'!$C$113:$AR$264,ROW()-11,FALSE))</f>
        <v/>
      </c>
      <c r="AP48" t="str">
        <f>IF('Quote Application form'!AT149=0,"",HLOOKUP(AP$13,'Quote Application form'!$C$113:$AR$264,ROW()-11,FALSE))</f>
        <v/>
      </c>
    </row>
    <row r="49" spans="1:42" x14ac:dyDescent="0.2">
      <c r="A49" t="str">
        <f>IFERROR(IF(HLOOKUP(A$13,'Quote Application form'!$C$113:$AR$264,ROW()-11,FALSE)=0,"",HLOOKUP(A$13,'Quote Application form'!$C$113:$AR$264,ROW()-11,FALSE)),"")</f>
        <v/>
      </c>
      <c r="B49" t="str">
        <f>IFERROR(IF(HLOOKUP(B$13,'Quote Application form'!$C$113:$AR$264,ROW()-11,FALSE)=0,"",HLOOKUP(B$13,'Quote Application form'!$C$113:$AR$264,ROW()-11,FALSE)),"")</f>
        <v/>
      </c>
      <c r="C49" t="str">
        <f>IFERROR(IF(HLOOKUP(C$13,'Quote Application form'!$C$113:$AR$264,ROW()-11,FALSE)=0,"",HLOOKUP(C$13,'Quote Application form'!$C$113:$AR$264,ROW()-11,FALSE)),"")</f>
        <v/>
      </c>
      <c r="D49" t="str">
        <f>IFERROR(IF(HLOOKUP(D$13,'Quote Application form'!$C$113:$AR$264,ROW()-11,FALSE)=0,"",HLOOKUP(D$13,'Quote Application form'!$C$113:$AR$264,ROW()-11,FALSE)),"")</f>
        <v/>
      </c>
      <c r="E49" t="str">
        <f>IFERROR(IF(HLOOKUP(E$13,'Quote Application form'!$C$113:$AR$264,ROW()-11,FALSE)=0,"",HLOOKUP(E$13,'Quote Application form'!$C$113:$AR$264,ROW()-11,FALSE)),"")</f>
        <v/>
      </c>
      <c r="F49" t="str">
        <f>IFERROR(IF(HLOOKUP(F$13,'Quote Application form'!$C$113:$AR$264,ROW()-11,FALSE)=0,"",HLOOKUP(F$13,'Quote Application form'!$C$113:$AR$264,ROW()-11,FALSE)),"")</f>
        <v/>
      </c>
      <c r="G49" t="str">
        <f>IFERROR(IF(HLOOKUP(G$13,'Quote Application form'!$C$113:$AR$264,ROW()-11,FALSE)=0,"",HLOOKUP(G$13,'Quote Application form'!$C$113:$AR$264,ROW()-11,FALSE)),"")</f>
        <v/>
      </c>
      <c r="H49" t="str">
        <f>IFERROR(IF(HLOOKUP(H$13,'Quote Application form'!$C$113:$AR$264,ROW()-11,FALSE)=0,"",HLOOKUP(H$13,'Quote Application form'!$C$113:$AR$264,ROW()-11,FALSE)),"")</f>
        <v/>
      </c>
      <c r="I49" t="str">
        <f>IFERROR(IF(HLOOKUP(I$13,'Quote Application form'!$C$113:$AR$264,ROW()-11,FALSE)=0,"",HLOOKUP(I$13,'Quote Application form'!$C$113:$AR$264,ROW()-11,FALSE)),"")</f>
        <v/>
      </c>
      <c r="J49" t="str">
        <f>IFERROR(IF(HLOOKUP(J$13,'Quote Application form'!$C$113:$AR$264,ROW()-11,FALSE)=0,"",HLOOKUP(J$13,'Quote Application form'!$C$113:$AR$264,ROW()-11,FALSE)),"")</f>
        <v/>
      </c>
      <c r="K49" t="str">
        <f>IFERROR(IF(HLOOKUP(K$13,'Quote Application form'!$C$113:$AR$264,ROW()-11,FALSE)=0,"",HLOOKUP(K$13,'Quote Application form'!$C$113:$AR$264,ROW()-11,FALSE)),"")</f>
        <v/>
      </c>
      <c r="L49" t="str">
        <f>IFERROR(IF(HLOOKUP(L$13,'Quote Application form'!$C$113:$AR$264,ROW()-11,FALSE)=0,"",HLOOKUP(L$13,'Quote Application form'!$C$113:$AR$264,ROW()-11,FALSE)),"")</f>
        <v/>
      </c>
      <c r="M49" t="str">
        <f>IFERROR(IF(HLOOKUP(M$13,'Quote Application form'!$C$113:$AR$264,ROW()-11,FALSE)=0,"",HLOOKUP(M$13,'Quote Application form'!$C$113:$AR$264,ROW()-11,FALSE)),"")</f>
        <v/>
      </c>
      <c r="N49" t="str">
        <f>IFERROR(IF(HLOOKUP(N$13,'Quote Application form'!$C$113:$AR$264,ROW()-11,FALSE)=0,"",HLOOKUP(N$13,'Quote Application form'!$C$113:$AR$264,ROW()-11,FALSE)),"")</f>
        <v/>
      </c>
      <c r="O49" t="str">
        <f>IFERROR(IF(HLOOKUP(O$13,'Quote Application form'!$C$113:$AR$264,ROW()-11,FALSE)=0,"",HLOOKUP(O$13,'Quote Application form'!$C$113:$AR$264,ROW()-11,FALSE)),"")</f>
        <v/>
      </c>
      <c r="P49" t="str">
        <f>IFERROR(IF(HLOOKUP(P$13,'Quote Application form'!$C$113:$AR$264,ROW()-11,FALSE)=0,"",HLOOKUP(P$13,'Quote Application form'!$C$113:$AR$264,ROW()-11,FALSE)),"")</f>
        <v/>
      </c>
      <c r="Q49" t="str">
        <f>IFERROR(IF(HLOOKUP(Q$13,'Quote Application form'!$C$113:$AR$264,ROW()-11,FALSE)=0,"",HLOOKUP(Q$13,'Quote Application form'!$C$113:$AR$264,ROW()-11,FALSE)),"")</f>
        <v/>
      </c>
      <c r="R49" t="str">
        <f>IFERROR(IF(HLOOKUP(R$13,'Quote Application form'!$C$113:$AR$264,ROW()-11,FALSE)=0,"",HLOOKUP(R$13,'Quote Application form'!$C$113:$AR$264,ROW()-11,FALSE)),"")</f>
        <v/>
      </c>
      <c r="S49" t="str">
        <f>IFERROR(IF(HLOOKUP(S$13,'Quote Application form'!$C$113:$AR$264,ROW()-11,FALSE)=0,"",HLOOKUP(S$13,'Quote Application form'!$C$113:$AR$264,ROW()-11,FALSE)),"")</f>
        <v/>
      </c>
      <c r="T49" t="str">
        <f>IFERROR(IF(HLOOKUP(T$13,'Quote Application form'!$C$113:$AR$264,ROW()-11,FALSE)=0,"",HLOOKUP(T$13,'Quote Application form'!$C$113:$AR$264,ROW()-11,FALSE)),"")</f>
        <v/>
      </c>
      <c r="U49" t="str">
        <f>IFERROR(IF(HLOOKUP(U$13,'Quote Application form'!$C$113:$AR$264,ROW()-11,FALSE)=0,"",HLOOKUP(U$13,'Quote Application form'!$C$113:$AR$264,ROW()-11,FALSE)),"")</f>
        <v/>
      </c>
      <c r="V49" t="str">
        <f>IFERROR(IF(HLOOKUP(V$13,'Quote Application form'!$C$113:$AR$264,ROW()-11,FALSE)=0,"",HLOOKUP(V$13,'Quote Application form'!$C$113:$AR$264,ROW()-11,FALSE)),"")</f>
        <v/>
      </c>
      <c r="W49" t="str">
        <f>IFERROR(IF(HLOOKUP(W$13,'Quote Application form'!$C$113:$AR$264,ROW()-11,FALSE)=0,"",HLOOKUP(W$13,'Quote Application form'!$C$113:$AR$264,ROW()-11,FALSE)),"")</f>
        <v/>
      </c>
      <c r="X49" t="str">
        <f>IFERROR(IF(HLOOKUP(X$13,'Quote Application form'!$C$113:$AR$264,ROW()-11,FALSE)=0,"",HLOOKUP(X$13,'Quote Application form'!$C$113:$AR$264,ROW()-11,FALSE)),"")</f>
        <v/>
      </c>
      <c r="Y49" t="str">
        <f>IFERROR(IF(HLOOKUP(Y$13,'Quote Application form'!$C$113:$AR$264,ROW()-11,FALSE)=0,"",HLOOKUP(Y$13,'Quote Application form'!$C$113:$AR$264,ROW()-11,FALSE)),"")</f>
        <v/>
      </c>
      <c r="Z49" t="str">
        <f>IFERROR(IF(HLOOKUP(Z$13,'Quote Application form'!$C$113:$AR$264,ROW()-11,FALSE)=0,"",HLOOKUP(Z$13,'Quote Application form'!$C$113:$AR$264,ROW()-11,FALSE)),"")</f>
        <v/>
      </c>
      <c r="AA49" t="str">
        <f>IFERROR(IF(HLOOKUP(AA$13,'Quote Application form'!$C$113:$AR$264,ROW()-11,FALSE)=0,"",HLOOKUP(AA$13,'Quote Application form'!$C$113:$AR$264,ROW()-11,FALSE)),"")</f>
        <v/>
      </c>
      <c r="AB49" t="str">
        <f>IFERROR(IF(HLOOKUP(AB$13,'Quote Application form'!$C$113:$AR$264,ROW()-11,FALSE)=0,"",HLOOKUP(AB$13,'Quote Application form'!$C$113:$AR$264,ROW()-11,FALSE)),"")</f>
        <v/>
      </c>
      <c r="AC49" t="str">
        <f>IFERROR(IF(HLOOKUP(AC$13,'Quote Application form'!$C$113:$AR$264,ROW()-11,FALSE)=0,"",HLOOKUP(AC$13,'Quote Application form'!$C$113:$AR$264,ROW()-11,FALSE)),"")</f>
        <v/>
      </c>
      <c r="AD49" t="str">
        <f>IFERROR(IF(HLOOKUP(AD$13,'Quote Application form'!$C$113:$AR$264,ROW()-11,FALSE)=0,"",HLOOKUP(AD$13,'Quote Application form'!$C$113:$AR$264,ROW()-11,FALSE)),"")</f>
        <v/>
      </c>
      <c r="AE49" t="str">
        <f>IFERROR(IF(HLOOKUP(AE$13,'Quote Application form'!$C$113:$AR$264,ROW()-11,FALSE)=0,"",HLOOKUP(AE$13,'Quote Application form'!$C$113:$AR$264,ROW()-11,FALSE)),"")</f>
        <v/>
      </c>
      <c r="AF49" t="str">
        <f>IF('Quote Application form'!AJ150=0,"",HLOOKUP(AF$13,'Quote Application form'!$C$113:$AR$264,ROW()-11,FALSE))</f>
        <v/>
      </c>
      <c r="AG49" t="str">
        <f>IF('Quote Application form'!AK150=0,"",HLOOKUP(AG$13,'Quote Application form'!$C$113:$AR$264,ROW()-11,FALSE))</f>
        <v/>
      </c>
      <c r="AH49" t="str">
        <f>IF('Quote Application form'!AL150=0,"",HLOOKUP(AH$13,'Quote Application form'!$C$113:$AR$264,ROW()-11,FALSE))</f>
        <v/>
      </c>
      <c r="AI49" t="str">
        <f>IF('Quote Application form'!AM150=0,"",HLOOKUP(AI$13,'Quote Application form'!$C$113:$AR$264,ROW()-11,FALSE))</f>
        <v/>
      </c>
      <c r="AJ49" t="str">
        <f>IF('Quote Application form'!AN150=0,"",HLOOKUP(AJ$13,'Quote Application form'!$C$113:$AR$264,ROW()-11,FALSE))</f>
        <v/>
      </c>
      <c r="AK49" t="str">
        <f>IF('Quote Application form'!AO150=0,"",HLOOKUP(AK$13,'Quote Application form'!$C$113:$AR$264,ROW()-11,FALSE))</f>
        <v/>
      </c>
      <c r="AL49" t="str">
        <f>IF('Quote Application form'!AP150=0,"",HLOOKUP(AL$13,'Quote Application form'!$C$113:$AR$264,ROW()-11,FALSE))</f>
        <v/>
      </c>
      <c r="AM49" t="str">
        <f>IF('Quote Application form'!AQ150=0,"",HLOOKUP(AM$13,'Quote Application form'!$C$113:$AR$264,ROW()-11,FALSE))</f>
        <v/>
      </c>
      <c r="AN49" t="str">
        <f>IF('Quote Application form'!AR150=0,"",HLOOKUP(AN$13,'Quote Application form'!$C$113:$AR$264,ROW()-11,FALSE))</f>
        <v/>
      </c>
      <c r="AO49" t="str">
        <f>IF('Quote Application form'!AS150=0,"",HLOOKUP(AO$13,'Quote Application form'!$C$113:$AR$264,ROW()-11,FALSE))</f>
        <v/>
      </c>
      <c r="AP49" t="str">
        <f>IF('Quote Application form'!AT150=0,"",HLOOKUP(AP$13,'Quote Application form'!$C$113:$AR$264,ROW()-11,FALSE))</f>
        <v/>
      </c>
    </row>
    <row r="50" spans="1:42" x14ac:dyDescent="0.2">
      <c r="A50" t="str">
        <f>IFERROR(IF(HLOOKUP(A$13,'Quote Application form'!$C$113:$AR$264,ROW()-11,FALSE)=0,"",HLOOKUP(A$13,'Quote Application form'!$C$113:$AR$264,ROW()-11,FALSE)),"")</f>
        <v/>
      </c>
      <c r="B50" t="str">
        <f>IFERROR(IF(HLOOKUP(B$13,'Quote Application form'!$C$113:$AR$264,ROW()-11,FALSE)=0,"",HLOOKUP(B$13,'Quote Application form'!$C$113:$AR$264,ROW()-11,FALSE)),"")</f>
        <v/>
      </c>
      <c r="C50" t="str">
        <f>IFERROR(IF(HLOOKUP(C$13,'Quote Application form'!$C$113:$AR$264,ROW()-11,FALSE)=0,"",HLOOKUP(C$13,'Quote Application form'!$C$113:$AR$264,ROW()-11,FALSE)),"")</f>
        <v/>
      </c>
      <c r="D50" t="str">
        <f>IFERROR(IF(HLOOKUP(D$13,'Quote Application form'!$C$113:$AR$264,ROW()-11,FALSE)=0,"",HLOOKUP(D$13,'Quote Application form'!$C$113:$AR$264,ROW()-11,FALSE)),"")</f>
        <v/>
      </c>
      <c r="E50" t="str">
        <f>IFERROR(IF(HLOOKUP(E$13,'Quote Application form'!$C$113:$AR$264,ROW()-11,FALSE)=0,"",HLOOKUP(E$13,'Quote Application form'!$C$113:$AR$264,ROW()-11,FALSE)),"")</f>
        <v/>
      </c>
      <c r="F50" t="str">
        <f>IFERROR(IF(HLOOKUP(F$13,'Quote Application form'!$C$113:$AR$264,ROW()-11,FALSE)=0,"",HLOOKUP(F$13,'Quote Application form'!$C$113:$AR$264,ROW()-11,FALSE)),"")</f>
        <v/>
      </c>
      <c r="G50" t="str">
        <f>IFERROR(IF(HLOOKUP(G$13,'Quote Application form'!$C$113:$AR$264,ROW()-11,FALSE)=0,"",HLOOKUP(G$13,'Quote Application form'!$C$113:$AR$264,ROW()-11,FALSE)),"")</f>
        <v/>
      </c>
      <c r="H50" t="str">
        <f>IFERROR(IF(HLOOKUP(H$13,'Quote Application form'!$C$113:$AR$264,ROW()-11,FALSE)=0,"",HLOOKUP(H$13,'Quote Application form'!$C$113:$AR$264,ROW()-11,FALSE)),"")</f>
        <v/>
      </c>
      <c r="I50" t="str">
        <f>IFERROR(IF(HLOOKUP(I$13,'Quote Application form'!$C$113:$AR$264,ROW()-11,FALSE)=0,"",HLOOKUP(I$13,'Quote Application form'!$C$113:$AR$264,ROW()-11,FALSE)),"")</f>
        <v/>
      </c>
      <c r="J50" t="str">
        <f>IFERROR(IF(HLOOKUP(J$13,'Quote Application form'!$C$113:$AR$264,ROW()-11,FALSE)=0,"",HLOOKUP(J$13,'Quote Application form'!$C$113:$AR$264,ROW()-11,FALSE)),"")</f>
        <v/>
      </c>
      <c r="K50" t="str">
        <f>IFERROR(IF(HLOOKUP(K$13,'Quote Application form'!$C$113:$AR$264,ROW()-11,FALSE)=0,"",HLOOKUP(K$13,'Quote Application form'!$C$113:$AR$264,ROW()-11,FALSE)),"")</f>
        <v/>
      </c>
      <c r="L50" t="str">
        <f>IFERROR(IF(HLOOKUP(L$13,'Quote Application form'!$C$113:$AR$264,ROW()-11,FALSE)=0,"",HLOOKUP(L$13,'Quote Application form'!$C$113:$AR$264,ROW()-11,FALSE)),"")</f>
        <v/>
      </c>
      <c r="M50" t="str">
        <f>IFERROR(IF(HLOOKUP(M$13,'Quote Application form'!$C$113:$AR$264,ROW()-11,FALSE)=0,"",HLOOKUP(M$13,'Quote Application form'!$C$113:$AR$264,ROW()-11,FALSE)),"")</f>
        <v/>
      </c>
      <c r="N50" t="str">
        <f>IFERROR(IF(HLOOKUP(N$13,'Quote Application form'!$C$113:$AR$264,ROW()-11,FALSE)=0,"",HLOOKUP(N$13,'Quote Application form'!$C$113:$AR$264,ROW()-11,FALSE)),"")</f>
        <v/>
      </c>
      <c r="O50" t="str">
        <f>IFERROR(IF(HLOOKUP(O$13,'Quote Application form'!$C$113:$AR$264,ROW()-11,FALSE)=0,"",HLOOKUP(O$13,'Quote Application form'!$C$113:$AR$264,ROW()-11,FALSE)),"")</f>
        <v/>
      </c>
      <c r="P50" t="str">
        <f>IFERROR(IF(HLOOKUP(P$13,'Quote Application form'!$C$113:$AR$264,ROW()-11,FALSE)=0,"",HLOOKUP(P$13,'Quote Application form'!$C$113:$AR$264,ROW()-11,FALSE)),"")</f>
        <v/>
      </c>
      <c r="Q50" t="str">
        <f>IFERROR(IF(HLOOKUP(Q$13,'Quote Application form'!$C$113:$AR$264,ROW()-11,FALSE)=0,"",HLOOKUP(Q$13,'Quote Application form'!$C$113:$AR$264,ROW()-11,FALSE)),"")</f>
        <v/>
      </c>
      <c r="R50" t="str">
        <f>IFERROR(IF(HLOOKUP(R$13,'Quote Application form'!$C$113:$AR$264,ROW()-11,FALSE)=0,"",HLOOKUP(R$13,'Quote Application form'!$C$113:$AR$264,ROW()-11,FALSE)),"")</f>
        <v/>
      </c>
      <c r="S50" t="str">
        <f>IFERROR(IF(HLOOKUP(S$13,'Quote Application form'!$C$113:$AR$264,ROW()-11,FALSE)=0,"",HLOOKUP(S$13,'Quote Application form'!$C$113:$AR$264,ROW()-11,FALSE)),"")</f>
        <v/>
      </c>
      <c r="T50" t="str">
        <f>IFERROR(IF(HLOOKUP(T$13,'Quote Application form'!$C$113:$AR$264,ROW()-11,FALSE)=0,"",HLOOKUP(T$13,'Quote Application form'!$C$113:$AR$264,ROW()-11,FALSE)),"")</f>
        <v/>
      </c>
      <c r="U50" t="str">
        <f>IFERROR(IF(HLOOKUP(U$13,'Quote Application form'!$C$113:$AR$264,ROW()-11,FALSE)=0,"",HLOOKUP(U$13,'Quote Application form'!$C$113:$AR$264,ROW()-11,FALSE)),"")</f>
        <v/>
      </c>
      <c r="V50" t="str">
        <f>IFERROR(IF(HLOOKUP(V$13,'Quote Application form'!$C$113:$AR$264,ROW()-11,FALSE)=0,"",HLOOKUP(V$13,'Quote Application form'!$C$113:$AR$264,ROW()-11,FALSE)),"")</f>
        <v/>
      </c>
      <c r="W50" t="str">
        <f>IFERROR(IF(HLOOKUP(W$13,'Quote Application form'!$C$113:$AR$264,ROW()-11,FALSE)=0,"",HLOOKUP(W$13,'Quote Application form'!$C$113:$AR$264,ROW()-11,FALSE)),"")</f>
        <v/>
      </c>
      <c r="X50" t="str">
        <f>IFERROR(IF(HLOOKUP(X$13,'Quote Application form'!$C$113:$AR$264,ROW()-11,FALSE)=0,"",HLOOKUP(X$13,'Quote Application form'!$C$113:$AR$264,ROW()-11,FALSE)),"")</f>
        <v/>
      </c>
      <c r="Y50" t="str">
        <f>IFERROR(IF(HLOOKUP(Y$13,'Quote Application form'!$C$113:$AR$264,ROW()-11,FALSE)=0,"",HLOOKUP(Y$13,'Quote Application form'!$C$113:$AR$264,ROW()-11,FALSE)),"")</f>
        <v/>
      </c>
      <c r="Z50" t="str">
        <f>IFERROR(IF(HLOOKUP(Z$13,'Quote Application form'!$C$113:$AR$264,ROW()-11,FALSE)=0,"",HLOOKUP(Z$13,'Quote Application form'!$C$113:$AR$264,ROW()-11,FALSE)),"")</f>
        <v/>
      </c>
      <c r="AA50" t="str">
        <f>IFERROR(IF(HLOOKUP(AA$13,'Quote Application form'!$C$113:$AR$264,ROW()-11,FALSE)=0,"",HLOOKUP(AA$13,'Quote Application form'!$C$113:$AR$264,ROW()-11,FALSE)),"")</f>
        <v/>
      </c>
      <c r="AB50" t="str">
        <f>IFERROR(IF(HLOOKUP(AB$13,'Quote Application form'!$C$113:$AR$264,ROW()-11,FALSE)=0,"",HLOOKUP(AB$13,'Quote Application form'!$C$113:$AR$264,ROW()-11,FALSE)),"")</f>
        <v/>
      </c>
      <c r="AC50" t="str">
        <f>IFERROR(IF(HLOOKUP(AC$13,'Quote Application form'!$C$113:$AR$264,ROW()-11,FALSE)=0,"",HLOOKUP(AC$13,'Quote Application form'!$C$113:$AR$264,ROW()-11,FALSE)),"")</f>
        <v/>
      </c>
      <c r="AD50" t="str">
        <f>IFERROR(IF(HLOOKUP(AD$13,'Quote Application form'!$C$113:$AR$264,ROW()-11,FALSE)=0,"",HLOOKUP(AD$13,'Quote Application form'!$C$113:$AR$264,ROW()-11,FALSE)),"")</f>
        <v/>
      </c>
      <c r="AE50" t="str">
        <f>IFERROR(IF(HLOOKUP(AE$13,'Quote Application form'!$C$113:$AR$264,ROW()-11,FALSE)=0,"",HLOOKUP(AE$13,'Quote Application form'!$C$113:$AR$264,ROW()-11,FALSE)),"")</f>
        <v/>
      </c>
      <c r="AF50" t="str">
        <f>IF('Quote Application form'!AJ151=0,"",HLOOKUP(AF$13,'Quote Application form'!$C$113:$AR$264,ROW()-11,FALSE))</f>
        <v/>
      </c>
      <c r="AG50" t="str">
        <f>IF('Quote Application form'!AK151=0,"",HLOOKUP(AG$13,'Quote Application form'!$C$113:$AR$264,ROW()-11,FALSE))</f>
        <v/>
      </c>
      <c r="AH50" t="str">
        <f>IF('Quote Application form'!AL151=0,"",HLOOKUP(AH$13,'Quote Application form'!$C$113:$AR$264,ROW()-11,FALSE))</f>
        <v/>
      </c>
      <c r="AI50" t="str">
        <f>IF('Quote Application form'!AM151=0,"",HLOOKUP(AI$13,'Quote Application form'!$C$113:$AR$264,ROW()-11,FALSE))</f>
        <v/>
      </c>
      <c r="AJ50" t="str">
        <f>IF('Quote Application form'!AN151=0,"",HLOOKUP(AJ$13,'Quote Application form'!$C$113:$AR$264,ROW()-11,FALSE))</f>
        <v/>
      </c>
      <c r="AK50" t="str">
        <f>IF('Quote Application form'!AO151=0,"",HLOOKUP(AK$13,'Quote Application form'!$C$113:$AR$264,ROW()-11,FALSE))</f>
        <v/>
      </c>
      <c r="AL50" t="str">
        <f>IF('Quote Application form'!AP151=0,"",HLOOKUP(AL$13,'Quote Application form'!$C$113:$AR$264,ROW()-11,FALSE))</f>
        <v/>
      </c>
      <c r="AM50" t="str">
        <f>IF('Quote Application form'!AQ151=0,"",HLOOKUP(AM$13,'Quote Application form'!$C$113:$AR$264,ROW()-11,FALSE))</f>
        <v/>
      </c>
      <c r="AN50" t="str">
        <f>IF('Quote Application form'!AR151=0,"",HLOOKUP(AN$13,'Quote Application form'!$C$113:$AR$264,ROW()-11,FALSE))</f>
        <v/>
      </c>
      <c r="AO50" t="str">
        <f>IF('Quote Application form'!AS151=0,"",HLOOKUP(AO$13,'Quote Application form'!$C$113:$AR$264,ROW()-11,FALSE))</f>
        <v/>
      </c>
      <c r="AP50" t="str">
        <f>IF('Quote Application form'!AT151=0,"",HLOOKUP(AP$13,'Quote Application form'!$C$113:$AR$264,ROW()-11,FALSE))</f>
        <v/>
      </c>
    </row>
    <row r="51" spans="1:42" x14ac:dyDescent="0.2">
      <c r="A51" t="str">
        <f>IFERROR(IF(HLOOKUP(A$13,'Quote Application form'!$C$113:$AR$264,ROW()-11,FALSE)=0,"",HLOOKUP(A$13,'Quote Application form'!$C$113:$AR$264,ROW()-11,FALSE)),"")</f>
        <v/>
      </c>
      <c r="B51" t="str">
        <f>IFERROR(IF(HLOOKUP(B$13,'Quote Application form'!$C$113:$AR$264,ROW()-11,FALSE)=0,"",HLOOKUP(B$13,'Quote Application form'!$C$113:$AR$264,ROW()-11,FALSE)),"")</f>
        <v/>
      </c>
      <c r="C51" t="str">
        <f>IFERROR(IF(HLOOKUP(C$13,'Quote Application form'!$C$113:$AR$264,ROW()-11,FALSE)=0,"",HLOOKUP(C$13,'Quote Application form'!$C$113:$AR$264,ROW()-11,FALSE)),"")</f>
        <v/>
      </c>
      <c r="D51" t="str">
        <f>IFERROR(IF(HLOOKUP(D$13,'Quote Application form'!$C$113:$AR$264,ROW()-11,FALSE)=0,"",HLOOKUP(D$13,'Quote Application form'!$C$113:$AR$264,ROW()-11,FALSE)),"")</f>
        <v/>
      </c>
      <c r="E51" t="str">
        <f>IFERROR(IF(HLOOKUP(E$13,'Quote Application form'!$C$113:$AR$264,ROW()-11,FALSE)=0,"",HLOOKUP(E$13,'Quote Application form'!$C$113:$AR$264,ROW()-11,FALSE)),"")</f>
        <v/>
      </c>
      <c r="F51" t="str">
        <f>IFERROR(IF(HLOOKUP(F$13,'Quote Application form'!$C$113:$AR$264,ROW()-11,FALSE)=0,"",HLOOKUP(F$13,'Quote Application form'!$C$113:$AR$264,ROW()-11,FALSE)),"")</f>
        <v/>
      </c>
      <c r="G51" t="str">
        <f>IFERROR(IF(HLOOKUP(G$13,'Quote Application form'!$C$113:$AR$264,ROW()-11,FALSE)=0,"",HLOOKUP(G$13,'Quote Application form'!$C$113:$AR$264,ROW()-11,FALSE)),"")</f>
        <v/>
      </c>
      <c r="H51" t="str">
        <f>IFERROR(IF(HLOOKUP(H$13,'Quote Application form'!$C$113:$AR$264,ROW()-11,FALSE)=0,"",HLOOKUP(H$13,'Quote Application form'!$C$113:$AR$264,ROW()-11,FALSE)),"")</f>
        <v/>
      </c>
      <c r="I51" t="str">
        <f>IFERROR(IF(HLOOKUP(I$13,'Quote Application form'!$C$113:$AR$264,ROW()-11,FALSE)=0,"",HLOOKUP(I$13,'Quote Application form'!$C$113:$AR$264,ROW()-11,FALSE)),"")</f>
        <v/>
      </c>
      <c r="J51" t="str">
        <f>IFERROR(IF(HLOOKUP(J$13,'Quote Application form'!$C$113:$AR$264,ROW()-11,FALSE)=0,"",HLOOKUP(J$13,'Quote Application form'!$C$113:$AR$264,ROW()-11,FALSE)),"")</f>
        <v/>
      </c>
      <c r="K51" t="str">
        <f>IFERROR(IF(HLOOKUP(K$13,'Quote Application form'!$C$113:$AR$264,ROW()-11,FALSE)=0,"",HLOOKUP(K$13,'Quote Application form'!$C$113:$AR$264,ROW()-11,FALSE)),"")</f>
        <v/>
      </c>
      <c r="L51" t="str">
        <f>IFERROR(IF(HLOOKUP(L$13,'Quote Application form'!$C$113:$AR$264,ROW()-11,FALSE)=0,"",HLOOKUP(L$13,'Quote Application form'!$C$113:$AR$264,ROW()-11,FALSE)),"")</f>
        <v/>
      </c>
      <c r="M51" t="str">
        <f>IFERROR(IF(HLOOKUP(M$13,'Quote Application form'!$C$113:$AR$264,ROW()-11,FALSE)=0,"",HLOOKUP(M$13,'Quote Application form'!$C$113:$AR$264,ROW()-11,FALSE)),"")</f>
        <v/>
      </c>
      <c r="N51" t="str">
        <f>IFERROR(IF(HLOOKUP(N$13,'Quote Application form'!$C$113:$AR$264,ROW()-11,FALSE)=0,"",HLOOKUP(N$13,'Quote Application form'!$C$113:$AR$264,ROW()-11,FALSE)),"")</f>
        <v/>
      </c>
      <c r="O51" t="str">
        <f>IFERROR(IF(HLOOKUP(O$13,'Quote Application form'!$C$113:$AR$264,ROW()-11,FALSE)=0,"",HLOOKUP(O$13,'Quote Application form'!$C$113:$AR$264,ROW()-11,FALSE)),"")</f>
        <v/>
      </c>
      <c r="P51" t="str">
        <f>IFERROR(IF(HLOOKUP(P$13,'Quote Application form'!$C$113:$AR$264,ROW()-11,FALSE)=0,"",HLOOKUP(P$13,'Quote Application form'!$C$113:$AR$264,ROW()-11,FALSE)),"")</f>
        <v/>
      </c>
      <c r="Q51" t="str">
        <f>IFERROR(IF(HLOOKUP(Q$13,'Quote Application form'!$C$113:$AR$264,ROW()-11,FALSE)=0,"",HLOOKUP(Q$13,'Quote Application form'!$C$113:$AR$264,ROW()-11,FALSE)),"")</f>
        <v/>
      </c>
      <c r="R51" t="str">
        <f>IFERROR(IF(HLOOKUP(R$13,'Quote Application form'!$C$113:$AR$264,ROW()-11,FALSE)=0,"",HLOOKUP(R$13,'Quote Application form'!$C$113:$AR$264,ROW()-11,FALSE)),"")</f>
        <v/>
      </c>
      <c r="S51" t="str">
        <f>IFERROR(IF(HLOOKUP(S$13,'Quote Application form'!$C$113:$AR$264,ROW()-11,FALSE)=0,"",HLOOKUP(S$13,'Quote Application form'!$C$113:$AR$264,ROW()-11,FALSE)),"")</f>
        <v/>
      </c>
      <c r="T51" t="str">
        <f>IFERROR(IF(HLOOKUP(T$13,'Quote Application form'!$C$113:$AR$264,ROW()-11,FALSE)=0,"",HLOOKUP(T$13,'Quote Application form'!$C$113:$AR$264,ROW()-11,FALSE)),"")</f>
        <v/>
      </c>
      <c r="U51" t="str">
        <f>IFERROR(IF(HLOOKUP(U$13,'Quote Application form'!$C$113:$AR$264,ROW()-11,FALSE)=0,"",HLOOKUP(U$13,'Quote Application form'!$C$113:$AR$264,ROW()-11,FALSE)),"")</f>
        <v/>
      </c>
      <c r="V51" t="str">
        <f>IFERROR(IF(HLOOKUP(V$13,'Quote Application form'!$C$113:$AR$264,ROW()-11,FALSE)=0,"",HLOOKUP(V$13,'Quote Application form'!$C$113:$AR$264,ROW()-11,FALSE)),"")</f>
        <v/>
      </c>
      <c r="W51" t="str">
        <f>IFERROR(IF(HLOOKUP(W$13,'Quote Application form'!$C$113:$AR$264,ROW()-11,FALSE)=0,"",HLOOKUP(W$13,'Quote Application form'!$C$113:$AR$264,ROW()-11,FALSE)),"")</f>
        <v/>
      </c>
      <c r="X51" t="str">
        <f>IFERROR(IF(HLOOKUP(X$13,'Quote Application form'!$C$113:$AR$264,ROW()-11,FALSE)=0,"",HLOOKUP(X$13,'Quote Application form'!$C$113:$AR$264,ROW()-11,FALSE)),"")</f>
        <v/>
      </c>
      <c r="Y51" t="str">
        <f>IFERROR(IF(HLOOKUP(Y$13,'Quote Application form'!$C$113:$AR$264,ROW()-11,FALSE)=0,"",HLOOKUP(Y$13,'Quote Application form'!$C$113:$AR$264,ROW()-11,FALSE)),"")</f>
        <v/>
      </c>
      <c r="Z51" t="str">
        <f>IFERROR(IF(HLOOKUP(Z$13,'Quote Application form'!$C$113:$AR$264,ROW()-11,FALSE)=0,"",HLOOKUP(Z$13,'Quote Application form'!$C$113:$AR$264,ROW()-11,FALSE)),"")</f>
        <v/>
      </c>
      <c r="AA51" t="str">
        <f>IFERROR(IF(HLOOKUP(AA$13,'Quote Application form'!$C$113:$AR$264,ROW()-11,FALSE)=0,"",HLOOKUP(AA$13,'Quote Application form'!$C$113:$AR$264,ROW()-11,FALSE)),"")</f>
        <v/>
      </c>
      <c r="AB51" t="str">
        <f>IFERROR(IF(HLOOKUP(AB$13,'Quote Application form'!$C$113:$AR$264,ROW()-11,FALSE)=0,"",HLOOKUP(AB$13,'Quote Application form'!$C$113:$AR$264,ROW()-11,FALSE)),"")</f>
        <v/>
      </c>
      <c r="AC51" t="str">
        <f>IFERROR(IF(HLOOKUP(AC$13,'Quote Application form'!$C$113:$AR$264,ROW()-11,FALSE)=0,"",HLOOKUP(AC$13,'Quote Application form'!$C$113:$AR$264,ROW()-11,FALSE)),"")</f>
        <v/>
      </c>
      <c r="AD51" t="str">
        <f>IFERROR(IF(HLOOKUP(AD$13,'Quote Application form'!$C$113:$AR$264,ROW()-11,FALSE)=0,"",HLOOKUP(AD$13,'Quote Application form'!$C$113:$AR$264,ROW()-11,FALSE)),"")</f>
        <v/>
      </c>
      <c r="AE51" t="str">
        <f>IFERROR(IF(HLOOKUP(AE$13,'Quote Application form'!$C$113:$AR$264,ROW()-11,FALSE)=0,"",HLOOKUP(AE$13,'Quote Application form'!$C$113:$AR$264,ROW()-11,FALSE)),"")</f>
        <v/>
      </c>
      <c r="AF51" t="str">
        <f>IF('Quote Application form'!AJ152=0,"",HLOOKUP(AF$13,'Quote Application form'!$C$113:$AR$264,ROW()-11,FALSE))</f>
        <v/>
      </c>
      <c r="AG51" t="str">
        <f>IF('Quote Application form'!AK152=0,"",HLOOKUP(AG$13,'Quote Application form'!$C$113:$AR$264,ROW()-11,FALSE))</f>
        <v/>
      </c>
      <c r="AH51" t="str">
        <f>IF('Quote Application form'!AL152=0,"",HLOOKUP(AH$13,'Quote Application form'!$C$113:$AR$264,ROW()-11,FALSE))</f>
        <v/>
      </c>
      <c r="AI51" t="str">
        <f>IF('Quote Application form'!AM152=0,"",HLOOKUP(AI$13,'Quote Application form'!$C$113:$AR$264,ROW()-11,FALSE))</f>
        <v/>
      </c>
      <c r="AJ51" t="str">
        <f>IF('Quote Application form'!AN152=0,"",HLOOKUP(AJ$13,'Quote Application form'!$C$113:$AR$264,ROW()-11,FALSE))</f>
        <v/>
      </c>
      <c r="AK51" t="str">
        <f>IF('Quote Application form'!AO152=0,"",HLOOKUP(AK$13,'Quote Application form'!$C$113:$AR$264,ROW()-11,FALSE))</f>
        <v/>
      </c>
      <c r="AL51" t="str">
        <f>IF('Quote Application form'!AP152=0,"",HLOOKUP(AL$13,'Quote Application form'!$C$113:$AR$264,ROW()-11,FALSE))</f>
        <v/>
      </c>
      <c r="AM51" t="str">
        <f>IF('Quote Application form'!AQ152=0,"",HLOOKUP(AM$13,'Quote Application form'!$C$113:$AR$264,ROW()-11,FALSE))</f>
        <v/>
      </c>
      <c r="AN51" t="str">
        <f>IF('Quote Application form'!AR152=0,"",HLOOKUP(AN$13,'Quote Application form'!$C$113:$AR$264,ROW()-11,FALSE))</f>
        <v/>
      </c>
      <c r="AO51" t="str">
        <f>IF('Quote Application form'!AS152=0,"",HLOOKUP(AO$13,'Quote Application form'!$C$113:$AR$264,ROW()-11,FALSE))</f>
        <v/>
      </c>
      <c r="AP51" t="str">
        <f>IF('Quote Application form'!AT152=0,"",HLOOKUP(AP$13,'Quote Application form'!$C$113:$AR$264,ROW()-11,FALSE))</f>
        <v/>
      </c>
    </row>
    <row r="52" spans="1:42" x14ac:dyDescent="0.2">
      <c r="A52" t="str">
        <f>IFERROR(IF(HLOOKUP(A$13,'Quote Application form'!$C$113:$AR$264,ROW()-11,FALSE)=0,"",HLOOKUP(A$13,'Quote Application form'!$C$113:$AR$264,ROW()-11,FALSE)),"")</f>
        <v/>
      </c>
      <c r="B52" t="str">
        <f>IFERROR(IF(HLOOKUP(B$13,'Quote Application form'!$C$113:$AR$264,ROW()-11,FALSE)=0,"",HLOOKUP(B$13,'Quote Application form'!$C$113:$AR$264,ROW()-11,FALSE)),"")</f>
        <v/>
      </c>
      <c r="C52" t="str">
        <f>IFERROR(IF(HLOOKUP(C$13,'Quote Application form'!$C$113:$AR$264,ROW()-11,FALSE)=0,"",HLOOKUP(C$13,'Quote Application form'!$C$113:$AR$264,ROW()-11,FALSE)),"")</f>
        <v/>
      </c>
      <c r="D52" t="str">
        <f>IFERROR(IF(HLOOKUP(D$13,'Quote Application form'!$C$113:$AR$264,ROW()-11,FALSE)=0,"",HLOOKUP(D$13,'Quote Application form'!$C$113:$AR$264,ROW()-11,FALSE)),"")</f>
        <v/>
      </c>
      <c r="E52" t="str">
        <f>IFERROR(IF(HLOOKUP(E$13,'Quote Application form'!$C$113:$AR$264,ROW()-11,FALSE)=0,"",HLOOKUP(E$13,'Quote Application form'!$C$113:$AR$264,ROW()-11,FALSE)),"")</f>
        <v/>
      </c>
      <c r="F52" t="str">
        <f>IFERROR(IF(HLOOKUP(F$13,'Quote Application form'!$C$113:$AR$264,ROW()-11,FALSE)=0,"",HLOOKUP(F$13,'Quote Application form'!$C$113:$AR$264,ROW()-11,FALSE)),"")</f>
        <v/>
      </c>
      <c r="G52" t="str">
        <f>IFERROR(IF(HLOOKUP(G$13,'Quote Application form'!$C$113:$AR$264,ROW()-11,FALSE)=0,"",HLOOKUP(G$13,'Quote Application form'!$C$113:$AR$264,ROW()-11,FALSE)),"")</f>
        <v/>
      </c>
      <c r="H52" t="str">
        <f>IFERROR(IF(HLOOKUP(H$13,'Quote Application form'!$C$113:$AR$264,ROW()-11,FALSE)=0,"",HLOOKUP(H$13,'Quote Application form'!$C$113:$AR$264,ROW()-11,FALSE)),"")</f>
        <v/>
      </c>
      <c r="I52" t="str">
        <f>IFERROR(IF(HLOOKUP(I$13,'Quote Application form'!$C$113:$AR$264,ROW()-11,FALSE)=0,"",HLOOKUP(I$13,'Quote Application form'!$C$113:$AR$264,ROW()-11,FALSE)),"")</f>
        <v/>
      </c>
      <c r="J52" t="str">
        <f>IFERROR(IF(HLOOKUP(J$13,'Quote Application form'!$C$113:$AR$264,ROW()-11,FALSE)=0,"",HLOOKUP(J$13,'Quote Application form'!$C$113:$AR$264,ROW()-11,FALSE)),"")</f>
        <v/>
      </c>
      <c r="K52" t="str">
        <f>IFERROR(IF(HLOOKUP(K$13,'Quote Application form'!$C$113:$AR$264,ROW()-11,FALSE)=0,"",HLOOKUP(K$13,'Quote Application form'!$C$113:$AR$264,ROW()-11,FALSE)),"")</f>
        <v/>
      </c>
      <c r="L52" t="str">
        <f>IFERROR(IF(HLOOKUP(L$13,'Quote Application form'!$C$113:$AR$264,ROW()-11,FALSE)=0,"",HLOOKUP(L$13,'Quote Application form'!$C$113:$AR$264,ROW()-11,FALSE)),"")</f>
        <v/>
      </c>
      <c r="M52" t="str">
        <f>IFERROR(IF(HLOOKUP(M$13,'Quote Application form'!$C$113:$AR$264,ROW()-11,FALSE)=0,"",HLOOKUP(M$13,'Quote Application form'!$C$113:$AR$264,ROW()-11,FALSE)),"")</f>
        <v/>
      </c>
      <c r="N52" t="str">
        <f>IFERROR(IF(HLOOKUP(N$13,'Quote Application form'!$C$113:$AR$264,ROW()-11,FALSE)=0,"",HLOOKUP(N$13,'Quote Application form'!$C$113:$AR$264,ROW()-11,FALSE)),"")</f>
        <v/>
      </c>
      <c r="O52" t="str">
        <f>IFERROR(IF(HLOOKUP(O$13,'Quote Application form'!$C$113:$AR$264,ROW()-11,FALSE)=0,"",HLOOKUP(O$13,'Quote Application form'!$C$113:$AR$264,ROW()-11,FALSE)),"")</f>
        <v/>
      </c>
      <c r="P52" t="str">
        <f>IFERROR(IF(HLOOKUP(P$13,'Quote Application form'!$C$113:$AR$264,ROW()-11,FALSE)=0,"",HLOOKUP(P$13,'Quote Application form'!$C$113:$AR$264,ROW()-11,FALSE)),"")</f>
        <v/>
      </c>
      <c r="Q52" t="str">
        <f>IFERROR(IF(HLOOKUP(Q$13,'Quote Application form'!$C$113:$AR$264,ROW()-11,FALSE)=0,"",HLOOKUP(Q$13,'Quote Application form'!$C$113:$AR$264,ROW()-11,FALSE)),"")</f>
        <v/>
      </c>
      <c r="R52" t="str">
        <f>IFERROR(IF(HLOOKUP(R$13,'Quote Application form'!$C$113:$AR$264,ROW()-11,FALSE)=0,"",HLOOKUP(R$13,'Quote Application form'!$C$113:$AR$264,ROW()-11,FALSE)),"")</f>
        <v/>
      </c>
      <c r="S52" t="str">
        <f>IFERROR(IF(HLOOKUP(S$13,'Quote Application form'!$C$113:$AR$264,ROW()-11,FALSE)=0,"",HLOOKUP(S$13,'Quote Application form'!$C$113:$AR$264,ROW()-11,FALSE)),"")</f>
        <v/>
      </c>
      <c r="T52" t="str">
        <f>IFERROR(IF(HLOOKUP(T$13,'Quote Application form'!$C$113:$AR$264,ROW()-11,FALSE)=0,"",HLOOKUP(T$13,'Quote Application form'!$C$113:$AR$264,ROW()-11,FALSE)),"")</f>
        <v/>
      </c>
      <c r="U52" t="str">
        <f>IFERROR(IF(HLOOKUP(U$13,'Quote Application form'!$C$113:$AR$264,ROW()-11,FALSE)=0,"",HLOOKUP(U$13,'Quote Application form'!$C$113:$AR$264,ROW()-11,FALSE)),"")</f>
        <v/>
      </c>
      <c r="V52" t="str">
        <f>IFERROR(IF(HLOOKUP(V$13,'Quote Application form'!$C$113:$AR$264,ROW()-11,FALSE)=0,"",HLOOKUP(V$13,'Quote Application form'!$C$113:$AR$264,ROW()-11,FALSE)),"")</f>
        <v/>
      </c>
      <c r="W52" t="str">
        <f>IFERROR(IF(HLOOKUP(W$13,'Quote Application form'!$C$113:$AR$264,ROW()-11,FALSE)=0,"",HLOOKUP(W$13,'Quote Application form'!$C$113:$AR$264,ROW()-11,FALSE)),"")</f>
        <v/>
      </c>
      <c r="X52" t="str">
        <f>IFERROR(IF(HLOOKUP(X$13,'Quote Application form'!$C$113:$AR$264,ROW()-11,FALSE)=0,"",HLOOKUP(X$13,'Quote Application form'!$C$113:$AR$264,ROW()-11,FALSE)),"")</f>
        <v/>
      </c>
      <c r="Y52" t="str">
        <f>IFERROR(IF(HLOOKUP(Y$13,'Quote Application form'!$C$113:$AR$264,ROW()-11,FALSE)=0,"",HLOOKUP(Y$13,'Quote Application form'!$C$113:$AR$264,ROW()-11,FALSE)),"")</f>
        <v/>
      </c>
      <c r="Z52" t="str">
        <f>IFERROR(IF(HLOOKUP(Z$13,'Quote Application form'!$C$113:$AR$264,ROW()-11,FALSE)=0,"",HLOOKUP(Z$13,'Quote Application form'!$C$113:$AR$264,ROW()-11,FALSE)),"")</f>
        <v/>
      </c>
      <c r="AA52" t="str">
        <f>IFERROR(IF(HLOOKUP(AA$13,'Quote Application form'!$C$113:$AR$264,ROW()-11,FALSE)=0,"",HLOOKUP(AA$13,'Quote Application form'!$C$113:$AR$264,ROW()-11,FALSE)),"")</f>
        <v/>
      </c>
      <c r="AB52" t="str">
        <f>IFERROR(IF(HLOOKUP(AB$13,'Quote Application form'!$C$113:$AR$264,ROW()-11,FALSE)=0,"",HLOOKUP(AB$13,'Quote Application form'!$C$113:$AR$264,ROW()-11,FALSE)),"")</f>
        <v/>
      </c>
      <c r="AC52" t="str">
        <f>IFERROR(IF(HLOOKUP(AC$13,'Quote Application form'!$C$113:$AR$264,ROW()-11,FALSE)=0,"",HLOOKUP(AC$13,'Quote Application form'!$C$113:$AR$264,ROW()-11,FALSE)),"")</f>
        <v/>
      </c>
      <c r="AD52" t="str">
        <f>IFERROR(IF(HLOOKUP(AD$13,'Quote Application form'!$C$113:$AR$264,ROW()-11,FALSE)=0,"",HLOOKUP(AD$13,'Quote Application form'!$C$113:$AR$264,ROW()-11,FALSE)),"")</f>
        <v/>
      </c>
      <c r="AE52" t="str">
        <f>IFERROR(IF(HLOOKUP(AE$13,'Quote Application form'!$C$113:$AR$264,ROW()-11,FALSE)=0,"",HLOOKUP(AE$13,'Quote Application form'!$C$113:$AR$264,ROW()-11,FALSE)),"")</f>
        <v/>
      </c>
      <c r="AF52" t="str">
        <f>IF('Quote Application form'!AJ153=0,"",HLOOKUP(AF$13,'Quote Application form'!$C$113:$AR$264,ROW()-11,FALSE))</f>
        <v/>
      </c>
      <c r="AG52" t="str">
        <f>IF('Quote Application form'!AK153=0,"",HLOOKUP(AG$13,'Quote Application form'!$C$113:$AR$264,ROW()-11,FALSE))</f>
        <v/>
      </c>
      <c r="AH52" t="str">
        <f>IF('Quote Application form'!AL153=0,"",HLOOKUP(AH$13,'Quote Application form'!$C$113:$AR$264,ROW()-11,FALSE))</f>
        <v/>
      </c>
      <c r="AI52" t="str">
        <f>IF('Quote Application form'!AM153=0,"",HLOOKUP(AI$13,'Quote Application form'!$C$113:$AR$264,ROW()-11,FALSE))</f>
        <v/>
      </c>
      <c r="AJ52" t="str">
        <f>IF('Quote Application form'!AN153=0,"",HLOOKUP(AJ$13,'Quote Application form'!$C$113:$AR$264,ROW()-11,FALSE))</f>
        <v/>
      </c>
      <c r="AK52" t="str">
        <f>IF('Quote Application form'!AO153=0,"",HLOOKUP(AK$13,'Quote Application form'!$C$113:$AR$264,ROW()-11,FALSE))</f>
        <v/>
      </c>
      <c r="AL52" t="str">
        <f>IF('Quote Application form'!AP153=0,"",HLOOKUP(AL$13,'Quote Application form'!$C$113:$AR$264,ROW()-11,FALSE))</f>
        <v/>
      </c>
      <c r="AM52" t="str">
        <f>IF('Quote Application form'!AQ153=0,"",HLOOKUP(AM$13,'Quote Application form'!$C$113:$AR$264,ROW()-11,FALSE))</f>
        <v/>
      </c>
      <c r="AN52" t="str">
        <f>IF('Quote Application form'!AR153=0,"",HLOOKUP(AN$13,'Quote Application form'!$C$113:$AR$264,ROW()-11,FALSE))</f>
        <v/>
      </c>
      <c r="AO52" t="str">
        <f>IF('Quote Application form'!AS153=0,"",HLOOKUP(AO$13,'Quote Application form'!$C$113:$AR$264,ROW()-11,FALSE))</f>
        <v/>
      </c>
      <c r="AP52" t="str">
        <f>IF('Quote Application form'!AT153=0,"",HLOOKUP(AP$13,'Quote Application form'!$C$113:$AR$264,ROW()-11,FALSE))</f>
        <v/>
      </c>
    </row>
    <row r="53" spans="1:42" x14ac:dyDescent="0.2">
      <c r="A53" t="str">
        <f>IFERROR(IF(HLOOKUP(A$13,'Quote Application form'!$C$113:$AR$264,ROW()-11,FALSE)=0,"",HLOOKUP(A$13,'Quote Application form'!$C$113:$AR$264,ROW()-11,FALSE)),"")</f>
        <v/>
      </c>
      <c r="B53" t="str">
        <f>IFERROR(IF(HLOOKUP(B$13,'Quote Application form'!$C$113:$AR$264,ROW()-11,FALSE)=0,"",HLOOKUP(B$13,'Quote Application form'!$C$113:$AR$264,ROW()-11,FALSE)),"")</f>
        <v/>
      </c>
      <c r="C53" t="str">
        <f>IFERROR(IF(HLOOKUP(C$13,'Quote Application form'!$C$113:$AR$264,ROW()-11,FALSE)=0,"",HLOOKUP(C$13,'Quote Application form'!$C$113:$AR$264,ROW()-11,FALSE)),"")</f>
        <v/>
      </c>
      <c r="D53" t="str">
        <f>IFERROR(IF(HLOOKUP(D$13,'Quote Application form'!$C$113:$AR$264,ROW()-11,FALSE)=0,"",HLOOKUP(D$13,'Quote Application form'!$C$113:$AR$264,ROW()-11,FALSE)),"")</f>
        <v/>
      </c>
      <c r="E53" t="str">
        <f>IFERROR(IF(HLOOKUP(E$13,'Quote Application form'!$C$113:$AR$264,ROW()-11,FALSE)=0,"",HLOOKUP(E$13,'Quote Application form'!$C$113:$AR$264,ROW()-11,FALSE)),"")</f>
        <v/>
      </c>
      <c r="F53" t="str">
        <f>IFERROR(IF(HLOOKUP(F$13,'Quote Application form'!$C$113:$AR$264,ROW()-11,FALSE)=0,"",HLOOKUP(F$13,'Quote Application form'!$C$113:$AR$264,ROW()-11,FALSE)),"")</f>
        <v/>
      </c>
      <c r="G53" t="str">
        <f>IFERROR(IF(HLOOKUP(G$13,'Quote Application form'!$C$113:$AR$264,ROW()-11,FALSE)=0,"",HLOOKUP(G$13,'Quote Application form'!$C$113:$AR$264,ROW()-11,FALSE)),"")</f>
        <v/>
      </c>
      <c r="H53" t="str">
        <f>IFERROR(IF(HLOOKUP(H$13,'Quote Application form'!$C$113:$AR$264,ROW()-11,FALSE)=0,"",HLOOKUP(H$13,'Quote Application form'!$C$113:$AR$264,ROW()-11,FALSE)),"")</f>
        <v/>
      </c>
      <c r="I53" t="str">
        <f>IFERROR(IF(HLOOKUP(I$13,'Quote Application form'!$C$113:$AR$264,ROW()-11,FALSE)=0,"",HLOOKUP(I$13,'Quote Application form'!$C$113:$AR$264,ROW()-11,FALSE)),"")</f>
        <v/>
      </c>
      <c r="J53" t="str">
        <f>IFERROR(IF(HLOOKUP(J$13,'Quote Application form'!$C$113:$AR$264,ROW()-11,FALSE)=0,"",HLOOKUP(J$13,'Quote Application form'!$C$113:$AR$264,ROW()-11,FALSE)),"")</f>
        <v/>
      </c>
      <c r="K53" t="str">
        <f>IFERROR(IF(HLOOKUP(K$13,'Quote Application form'!$C$113:$AR$264,ROW()-11,FALSE)=0,"",HLOOKUP(K$13,'Quote Application form'!$C$113:$AR$264,ROW()-11,FALSE)),"")</f>
        <v/>
      </c>
      <c r="L53" t="str">
        <f>IFERROR(IF(HLOOKUP(L$13,'Quote Application form'!$C$113:$AR$264,ROW()-11,FALSE)=0,"",HLOOKUP(L$13,'Quote Application form'!$C$113:$AR$264,ROW()-11,FALSE)),"")</f>
        <v/>
      </c>
      <c r="M53" t="str">
        <f>IFERROR(IF(HLOOKUP(M$13,'Quote Application form'!$C$113:$AR$264,ROW()-11,FALSE)=0,"",HLOOKUP(M$13,'Quote Application form'!$C$113:$AR$264,ROW()-11,FALSE)),"")</f>
        <v/>
      </c>
      <c r="N53" t="str">
        <f>IFERROR(IF(HLOOKUP(N$13,'Quote Application form'!$C$113:$AR$264,ROW()-11,FALSE)=0,"",HLOOKUP(N$13,'Quote Application form'!$C$113:$AR$264,ROW()-11,FALSE)),"")</f>
        <v/>
      </c>
      <c r="O53" t="str">
        <f>IFERROR(IF(HLOOKUP(O$13,'Quote Application form'!$C$113:$AR$264,ROW()-11,FALSE)=0,"",HLOOKUP(O$13,'Quote Application form'!$C$113:$AR$264,ROW()-11,FALSE)),"")</f>
        <v/>
      </c>
      <c r="P53" t="str">
        <f>IFERROR(IF(HLOOKUP(P$13,'Quote Application form'!$C$113:$AR$264,ROW()-11,FALSE)=0,"",HLOOKUP(P$13,'Quote Application form'!$C$113:$AR$264,ROW()-11,FALSE)),"")</f>
        <v/>
      </c>
      <c r="Q53" t="str">
        <f>IFERROR(IF(HLOOKUP(Q$13,'Quote Application form'!$C$113:$AR$264,ROW()-11,FALSE)=0,"",HLOOKUP(Q$13,'Quote Application form'!$C$113:$AR$264,ROW()-11,FALSE)),"")</f>
        <v/>
      </c>
      <c r="R53" t="str">
        <f>IFERROR(IF(HLOOKUP(R$13,'Quote Application form'!$C$113:$AR$264,ROW()-11,FALSE)=0,"",HLOOKUP(R$13,'Quote Application form'!$C$113:$AR$264,ROW()-11,FALSE)),"")</f>
        <v/>
      </c>
      <c r="S53" t="str">
        <f>IFERROR(IF(HLOOKUP(S$13,'Quote Application form'!$C$113:$AR$264,ROW()-11,FALSE)=0,"",HLOOKUP(S$13,'Quote Application form'!$C$113:$AR$264,ROW()-11,FALSE)),"")</f>
        <v/>
      </c>
      <c r="T53" t="str">
        <f>IFERROR(IF(HLOOKUP(T$13,'Quote Application form'!$C$113:$AR$264,ROW()-11,FALSE)=0,"",HLOOKUP(T$13,'Quote Application form'!$C$113:$AR$264,ROW()-11,FALSE)),"")</f>
        <v/>
      </c>
      <c r="U53" t="str">
        <f>IFERROR(IF(HLOOKUP(U$13,'Quote Application form'!$C$113:$AR$264,ROW()-11,FALSE)=0,"",HLOOKUP(U$13,'Quote Application form'!$C$113:$AR$264,ROW()-11,FALSE)),"")</f>
        <v/>
      </c>
      <c r="V53" t="str">
        <f>IFERROR(IF(HLOOKUP(V$13,'Quote Application form'!$C$113:$AR$264,ROW()-11,FALSE)=0,"",HLOOKUP(V$13,'Quote Application form'!$C$113:$AR$264,ROW()-11,FALSE)),"")</f>
        <v/>
      </c>
      <c r="W53" t="str">
        <f>IFERROR(IF(HLOOKUP(W$13,'Quote Application form'!$C$113:$AR$264,ROW()-11,FALSE)=0,"",HLOOKUP(W$13,'Quote Application form'!$C$113:$AR$264,ROW()-11,FALSE)),"")</f>
        <v/>
      </c>
      <c r="X53" t="str">
        <f>IFERROR(IF(HLOOKUP(X$13,'Quote Application form'!$C$113:$AR$264,ROW()-11,FALSE)=0,"",HLOOKUP(X$13,'Quote Application form'!$C$113:$AR$264,ROW()-11,FALSE)),"")</f>
        <v/>
      </c>
      <c r="Y53" t="str">
        <f>IFERROR(IF(HLOOKUP(Y$13,'Quote Application form'!$C$113:$AR$264,ROW()-11,FALSE)=0,"",HLOOKUP(Y$13,'Quote Application form'!$C$113:$AR$264,ROW()-11,FALSE)),"")</f>
        <v/>
      </c>
      <c r="Z53" t="str">
        <f>IFERROR(IF(HLOOKUP(Z$13,'Quote Application form'!$C$113:$AR$264,ROW()-11,FALSE)=0,"",HLOOKUP(Z$13,'Quote Application form'!$C$113:$AR$264,ROW()-11,FALSE)),"")</f>
        <v/>
      </c>
      <c r="AA53" t="str">
        <f>IFERROR(IF(HLOOKUP(AA$13,'Quote Application form'!$C$113:$AR$264,ROW()-11,FALSE)=0,"",HLOOKUP(AA$13,'Quote Application form'!$C$113:$AR$264,ROW()-11,FALSE)),"")</f>
        <v/>
      </c>
      <c r="AB53" t="str">
        <f>IFERROR(IF(HLOOKUP(AB$13,'Quote Application form'!$C$113:$AR$264,ROW()-11,FALSE)=0,"",HLOOKUP(AB$13,'Quote Application form'!$C$113:$AR$264,ROW()-11,FALSE)),"")</f>
        <v/>
      </c>
      <c r="AC53" t="str">
        <f>IFERROR(IF(HLOOKUP(AC$13,'Quote Application form'!$C$113:$AR$264,ROW()-11,FALSE)=0,"",HLOOKUP(AC$13,'Quote Application form'!$C$113:$AR$264,ROW()-11,FALSE)),"")</f>
        <v/>
      </c>
      <c r="AD53" t="str">
        <f>IFERROR(IF(HLOOKUP(AD$13,'Quote Application form'!$C$113:$AR$264,ROW()-11,FALSE)=0,"",HLOOKUP(AD$13,'Quote Application form'!$C$113:$AR$264,ROW()-11,FALSE)),"")</f>
        <v/>
      </c>
      <c r="AE53" t="str">
        <f>IFERROR(IF(HLOOKUP(AE$13,'Quote Application form'!$C$113:$AR$264,ROW()-11,FALSE)=0,"",HLOOKUP(AE$13,'Quote Application form'!$C$113:$AR$264,ROW()-11,FALSE)),"")</f>
        <v/>
      </c>
      <c r="AF53" t="str">
        <f>IF('Quote Application form'!AJ154=0,"",HLOOKUP(AF$13,'Quote Application form'!$C$113:$AR$264,ROW()-11,FALSE))</f>
        <v/>
      </c>
      <c r="AG53" t="str">
        <f>IF('Quote Application form'!AK154=0,"",HLOOKUP(AG$13,'Quote Application form'!$C$113:$AR$264,ROW()-11,FALSE))</f>
        <v/>
      </c>
      <c r="AH53" t="str">
        <f>IF('Quote Application form'!AL154=0,"",HLOOKUP(AH$13,'Quote Application form'!$C$113:$AR$264,ROW()-11,FALSE))</f>
        <v/>
      </c>
      <c r="AI53" t="str">
        <f>IF('Quote Application form'!AM154=0,"",HLOOKUP(AI$13,'Quote Application form'!$C$113:$AR$264,ROW()-11,FALSE))</f>
        <v/>
      </c>
      <c r="AJ53" t="str">
        <f>IF('Quote Application form'!AN154=0,"",HLOOKUP(AJ$13,'Quote Application form'!$C$113:$AR$264,ROW()-11,FALSE))</f>
        <v/>
      </c>
      <c r="AK53" t="str">
        <f>IF('Quote Application form'!AO154=0,"",HLOOKUP(AK$13,'Quote Application form'!$C$113:$AR$264,ROW()-11,FALSE))</f>
        <v/>
      </c>
      <c r="AL53" t="str">
        <f>IF('Quote Application form'!AP154=0,"",HLOOKUP(AL$13,'Quote Application form'!$C$113:$AR$264,ROW()-11,FALSE))</f>
        <v/>
      </c>
      <c r="AM53" t="str">
        <f>IF('Quote Application form'!AQ154=0,"",HLOOKUP(AM$13,'Quote Application form'!$C$113:$AR$264,ROW()-11,FALSE))</f>
        <v/>
      </c>
      <c r="AN53" t="str">
        <f>IF('Quote Application form'!AR154=0,"",HLOOKUP(AN$13,'Quote Application form'!$C$113:$AR$264,ROW()-11,FALSE))</f>
        <v/>
      </c>
      <c r="AO53" t="str">
        <f>IF('Quote Application form'!AS154=0,"",HLOOKUP(AO$13,'Quote Application form'!$C$113:$AR$264,ROW()-11,FALSE))</f>
        <v/>
      </c>
      <c r="AP53" t="str">
        <f>IF('Quote Application form'!AT154=0,"",HLOOKUP(AP$13,'Quote Application form'!$C$113:$AR$264,ROW()-11,FALSE))</f>
        <v/>
      </c>
    </row>
    <row r="54" spans="1:42" x14ac:dyDescent="0.2">
      <c r="A54" t="str">
        <f>IFERROR(IF(HLOOKUP(A$13,'Quote Application form'!$C$113:$AR$264,ROW()-11,FALSE)=0,"",HLOOKUP(A$13,'Quote Application form'!$C$113:$AR$264,ROW()-11,FALSE)),"")</f>
        <v/>
      </c>
      <c r="B54" t="str">
        <f>IFERROR(IF(HLOOKUP(B$13,'Quote Application form'!$C$113:$AR$264,ROW()-11,FALSE)=0,"",HLOOKUP(B$13,'Quote Application form'!$C$113:$AR$264,ROW()-11,FALSE)),"")</f>
        <v/>
      </c>
      <c r="C54" t="str">
        <f>IFERROR(IF(HLOOKUP(C$13,'Quote Application form'!$C$113:$AR$264,ROW()-11,FALSE)=0,"",HLOOKUP(C$13,'Quote Application form'!$C$113:$AR$264,ROW()-11,FALSE)),"")</f>
        <v/>
      </c>
      <c r="D54" t="str">
        <f>IFERROR(IF(HLOOKUP(D$13,'Quote Application form'!$C$113:$AR$264,ROW()-11,FALSE)=0,"",HLOOKUP(D$13,'Quote Application form'!$C$113:$AR$264,ROW()-11,FALSE)),"")</f>
        <v/>
      </c>
      <c r="E54" t="str">
        <f>IFERROR(IF(HLOOKUP(E$13,'Quote Application form'!$C$113:$AR$264,ROW()-11,FALSE)=0,"",HLOOKUP(E$13,'Quote Application form'!$C$113:$AR$264,ROW()-11,FALSE)),"")</f>
        <v/>
      </c>
      <c r="F54" t="str">
        <f>IFERROR(IF(HLOOKUP(F$13,'Quote Application form'!$C$113:$AR$264,ROW()-11,FALSE)=0,"",HLOOKUP(F$13,'Quote Application form'!$C$113:$AR$264,ROW()-11,FALSE)),"")</f>
        <v/>
      </c>
      <c r="G54" t="str">
        <f>IFERROR(IF(HLOOKUP(G$13,'Quote Application form'!$C$113:$AR$264,ROW()-11,FALSE)=0,"",HLOOKUP(G$13,'Quote Application form'!$C$113:$AR$264,ROW()-11,FALSE)),"")</f>
        <v/>
      </c>
      <c r="H54" t="str">
        <f>IFERROR(IF(HLOOKUP(H$13,'Quote Application form'!$C$113:$AR$264,ROW()-11,FALSE)=0,"",HLOOKUP(H$13,'Quote Application form'!$C$113:$AR$264,ROW()-11,FALSE)),"")</f>
        <v/>
      </c>
      <c r="I54" t="str">
        <f>IFERROR(IF(HLOOKUP(I$13,'Quote Application form'!$C$113:$AR$264,ROW()-11,FALSE)=0,"",HLOOKUP(I$13,'Quote Application form'!$C$113:$AR$264,ROW()-11,FALSE)),"")</f>
        <v/>
      </c>
      <c r="J54" t="str">
        <f>IFERROR(IF(HLOOKUP(J$13,'Quote Application form'!$C$113:$AR$264,ROW()-11,FALSE)=0,"",HLOOKUP(J$13,'Quote Application form'!$C$113:$AR$264,ROW()-11,FALSE)),"")</f>
        <v/>
      </c>
      <c r="K54" t="str">
        <f>IFERROR(IF(HLOOKUP(K$13,'Quote Application form'!$C$113:$AR$264,ROW()-11,FALSE)=0,"",HLOOKUP(K$13,'Quote Application form'!$C$113:$AR$264,ROW()-11,FALSE)),"")</f>
        <v/>
      </c>
      <c r="L54" t="str">
        <f>IFERROR(IF(HLOOKUP(L$13,'Quote Application form'!$C$113:$AR$264,ROW()-11,FALSE)=0,"",HLOOKUP(L$13,'Quote Application form'!$C$113:$AR$264,ROW()-11,FALSE)),"")</f>
        <v/>
      </c>
      <c r="M54" t="str">
        <f>IFERROR(IF(HLOOKUP(M$13,'Quote Application form'!$C$113:$AR$264,ROW()-11,FALSE)=0,"",HLOOKUP(M$13,'Quote Application form'!$C$113:$AR$264,ROW()-11,FALSE)),"")</f>
        <v/>
      </c>
      <c r="N54" t="str">
        <f>IFERROR(IF(HLOOKUP(N$13,'Quote Application form'!$C$113:$AR$264,ROW()-11,FALSE)=0,"",HLOOKUP(N$13,'Quote Application form'!$C$113:$AR$264,ROW()-11,FALSE)),"")</f>
        <v/>
      </c>
      <c r="O54" t="str">
        <f>IFERROR(IF(HLOOKUP(O$13,'Quote Application form'!$C$113:$AR$264,ROW()-11,FALSE)=0,"",HLOOKUP(O$13,'Quote Application form'!$C$113:$AR$264,ROW()-11,FALSE)),"")</f>
        <v/>
      </c>
      <c r="P54" t="str">
        <f>IFERROR(IF(HLOOKUP(P$13,'Quote Application form'!$C$113:$AR$264,ROW()-11,FALSE)=0,"",HLOOKUP(P$13,'Quote Application form'!$C$113:$AR$264,ROW()-11,FALSE)),"")</f>
        <v/>
      </c>
      <c r="Q54" t="str">
        <f>IFERROR(IF(HLOOKUP(Q$13,'Quote Application form'!$C$113:$AR$264,ROW()-11,FALSE)=0,"",HLOOKUP(Q$13,'Quote Application form'!$C$113:$AR$264,ROW()-11,FALSE)),"")</f>
        <v/>
      </c>
      <c r="R54" t="str">
        <f>IFERROR(IF(HLOOKUP(R$13,'Quote Application form'!$C$113:$AR$264,ROW()-11,FALSE)=0,"",HLOOKUP(R$13,'Quote Application form'!$C$113:$AR$264,ROW()-11,FALSE)),"")</f>
        <v/>
      </c>
      <c r="S54" t="str">
        <f>IFERROR(IF(HLOOKUP(S$13,'Quote Application form'!$C$113:$AR$264,ROW()-11,FALSE)=0,"",HLOOKUP(S$13,'Quote Application form'!$C$113:$AR$264,ROW()-11,FALSE)),"")</f>
        <v/>
      </c>
      <c r="T54" t="str">
        <f>IFERROR(IF(HLOOKUP(T$13,'Quote Application form'!$C$113:$AR$264,ROW()-11,FALSE)=0,"",HLOOKUP(T$13,'Quote Application form'!$C$113:$AR$264,ROW()-11,FALSE)),"")</f>
        <v/>
      </c>
      <c r="U54" t="str">
        <f>IFERROR(IF(HLOOKUP(U$13,'Quote Application form'!$C$113:$AR$264,ROW()-11,FALSE)=0,"",HLOOKUP(U$13,'Quote Application form'!$C$113:$AR$264,ROW()-11,FALSE)),"")</f>
        <v/>
      </c>
      <c r="V54" t="str">
        <f>IFERROR(IF(HLOOKUP(V$13,'Quote Application form'!$C$113:$AR$264,ROW()-11,FALSE)=0,"",HLOOKUP(V$13,'Quote Application form'!$C$113:$AR$264,ROW()-11,FALSE)),"")</f>
        <v/>
      </c>
      <c r="W54" t="str">
        <f>IFERROR(IF(HLOOKUP(W$13,'Quote Application form'!$C$113:$AR$264,ROW()-11,FALSE)=0,"",HLOOKUP(W$13,'Quote Application form'!$C$113:$AR$264,ROW()-11,FALSE)),"")</f>
        <v/>
      </c>
      <c r="X54" t="str">
        <f>IFERROR(IF(HLOOKUP(X$13,'Quote Application form'!$C$113:$AR$264,ROW()-11,FALSE)=0,"",HLOOKUP(X$13,'Quote Application form'!$C$113:$AR$264,ROW()-11,FALSE)),"")</f>
        <v/>
      </c>
      <c r="Y54" t="str">
        <f>IFERROR(IF(HLOOKUP(Y$13,'Quote Application form'!$C$113:$AR$264,ROW()-11,FALSE)=0,"",HLOOKUP(Y$13,'Quote Application form'!$C$113:$AR$264,ROW()-11,FALSE)),"")</f>
        <v/>
      </c>
      <c r="Z54" t="str">
        <f>IFERROR(IF(HLOOKUP(Z$13,'Quote Application form'!$C$113:$AR$264,ROW()-11,FALSE)=0,"",HLOOKUP(Z$13,'Quote Application form'!$C$113:$AR$264,ROW()-11,FALSE)),"")</f>
        <v/>
      </c>
      <c r="AA54" t="str">
        <f>IFERROR(IF(HLOOKUP(AA$13,'Quote Application form'!$C$113:$AR$264,ROW()-11,FALSE)=0,"",HLOOKUP(AA$13,'Quote Application form'!$C$113:$AR$264,ROW()-11,FALSE)),"")</f>
        <v/>
      </c>
      <c r="AB54" t="str">
        <f>IFERROR(IF(HLOOKUP(AB$13,'Quote Application form'!$C$113:$AR$264,ROW()-11,FALSE)=0,"",HLOOKUP(AB$13,'Quote Application form'!$C$113:$AR$264,ROW()-11,FALSE)),"")</f>
        <v/>
      </c>
      <c r="AC54" t="str">
        <f>IFERROR(IF(HLOOKUP(AC$13,'Quote Application form'!$C$113:$AR$264,ROW()-11,FALSE)=0,"",HLOOKUP(AC$13,'Quote Application form'!$C$113:$AR$264,ROW()-11,FALSE)),"")</f>
        <v/>
      </c>
      <c r="AD54" t="str">
        <f>IFERROR(IF(HLOOKUP(AD$13,'Quote Application form'!$C$113:$AR$264,ROW()-11,FALSE)=0,"",HLOOKUP(AD$13,'Quote Application form'!$C$113:$AR$264,ROW()-11,FALSE)),"")</f>
        <v/>
      </c>
      <c r="AE54" t="str">
        <f>IFERROR(IF(HLOOKUP(AE$13,'Quote Application form'!$C$113:$AR$264,ROW()-11,FALSE)=0,"",HLOOKUP(AE$13,'Quote Application form'!$C$113:$AR$264,ROW()-11,FALSE)),"")</f>
        <v/>
      </c>
      <c r="AF54" t="str">
        <f>IF('Quote Application form'!AJ155=0,"",HLOOKUP(AF$13,'Quote Application form'!$C$113:$AR$264,ROW()-11,FALSE))</f>
        <v/>
      </c>
      <c r="AG54" t="str">
        <f>IF('Quote Application form'!AK155=0,"",HLOOKUP(AG$13,'Quote Application form'!$C$113:$AR$264,ROW()-11,FALSE))</f>
        <v/>
      </c>
      <c r="AH54" t="str">
        <f>IF('Quote Application form'!AL155=0,"",HLOOKUP(AH$13,'Quote Application form'!$C$113:$AR$264,ROW()-11,FALSE))</f>
        <v/>
      </c>
      <c r="AI54" t="str">
        <f>IF('Quote Application form'!AM155=0,"",HLOOKUP(AI$13,'Quote Application form'!$C$113:$AR$264,ROW()-11,FALSE))</f>
        <v/>
      </c>
      <c r="AJ54" t="str">
        <f>IF('Quote Application form'!AN155=0,"",HLOOKUP(AJ$13,'Quote Application form'!$C$113:$AR$264,ROW()-11,FALSE))</f>
        <v/>
      </c>
      <c r="AK54" t="str">
        <f>IF('Quote Application form'!AO155=0,"",HLOOKUP(AK$13,'Quote Application form'!$C$113:$AR$264,ROW()-11,FALSE))</f>
        <v/>
      </c>
      <c r="AL54" t="str">
        <f>IF('Quote Application form'!AP155=0,"",HLOOKUP(AL$13,'Quote Application form'!$C$113:$AR$264,ROW()-11,FALSE))</f>
        <v/>
      </c>
      <c r="AM54" t="str">
        <f>IF('Quote Application form'!AQ155=0,"",HLOOKUP(AM$13,'Quote Application form'!$C$113:$AR$264,ROW()-11,FALSE))</f>
        <v/>
      </c>
      <c r="AN54" t="str">
        <f>IF('Quote Application form'!AR155=0,"",HLOOKUP(AN$13,'Quote Application form'!$C$113:$AR$264,ROW()-11,FALSE))</f>
        <v/>
      </c>
      <c r="AO54" t="str">
        <f>IF('Quote Application form'!AS155=0,"",HLOOKUP(AO$13,'Quote Application form'!$C$113:$AR$264,ROW()-11,FALSE))</f>
        <v/>
      </c>
      <c r="AP54" t="str">
        <f>IF('Quote Application form'!AT155=0,"",HLOOKUP(AP$13,'Quote Application form'!$C$113:$AR$264,ROW()-11,FALSE))</f>
        <v/>
      </c>
    </row>
    <row r="55" spans="1:42" x14ac:dyDescent="0.2">
      <c r="A55" t="str">
        <f>IFERROR(IF(HLOOKUP(A$13,'Quote Application form'!$C$113:$AR$264,ROW()-11,FALSE)=0,"",HLOOKUP(A$13,'Quote Application form'!$C$113:$AR$264,ROW()-11,FALSE)),"")</f>
        <v/>
      </c>
      <c r="B55" t="str">
        <f>IFERROR(IF(HLOOKUP(B$13,'Quote Application form'!$C$113:$AR$264,ROW()-11,FALSE)=0,"",HLOOKUP(B$13,'Quote Application form'!$C$113:$AR$264,ROW()-11,FALSE)),"")</f>
        <v/>
      </c>
      <c r="C55" t="str">
        <f>IFERROR(IF(HLOOKUP(C$13,'Quote Application form'!$C$113:$AR$264,ROW()-11,FALSE)=0,"",HLOOKUP(C$13,'Quote Application form'!$C$113:$AR$264,ROW()-11,FALSE)),"")</f>
        <v/>
      </c>
      <c r="D55" t="str">
        <f>IFERROR(IF(HLOOKUP(D$13,'Quote Application form'!$C$113:$AR$264,ROW()-11,FALSE)=0,"",HLOOKUP(D$13,'Quote Application form'!$C$113:$AR$264,ROW()-11,FALSE)),"")</f>
        <v/>
      </c>
      <c r="E55" t="str">
        <f>IFERROR(IF(HLOOKUP(E$13,'Quote Application form'!$C$113:$AR$264,ROW()-11,FALSE)=0,"",HLOOKUP(E$13,'Quote Application form'!$C$113:$AR$264,ROW()-11,FALSE)),"")</f>
        <v/>
      </c>
      <c r="F55" t="str">
        <f>IFERROR(IF(HLOOKUP(F$13,'Quote Application form'!$C$113:$AR$264,ROW()-11,FALSE)=0,"",HLOOKUP(F$13,'Quote Application form'!$C$113:$AR$264,ROW()-11,FALSE)),"")</f>
        <v/>
      </c>
      <c r="G55" t="str">
        <f>IFERROR(IF(HLOOKUP(G$13,'Quote Application form'!$C$113:$AR$264,ROW()-11,FALSE)=0,"",HLOOKUP(G$13,'Quote Application form'!$C$113:$AR$264,ROW()-11,FALSE)),"")</f>
        <v/>
      </c>
      <c r="H55" t="str">
        <f>IFERROR(IF(HLOOKUP(H$13,'Quote Application form'!$C$113:$AR$264,ROW()-11,FALSE)=0,"",HLOOKUP(H$13,'Quote Application form'!$C$113:$AR$264,ROW()-11,FALSE)),"")</f>
        <v/>
      </c>
      <c r="I55" t="str">
        <f>IFERROR(IF(HLOOKUP(I$13,'Quote Application form'!$C$113:$AR$264,ROW()-11,FALSE)=0,"",HLOOKUP(I$13,'Quote Application form'!$C$113:$AR$264,ROW()-11,FALSE)),"")</f>
        <v/>
      </c>
      <c r="J55" t="str">
        <f>IFERROR(IF(HLOOKUP(J$13,'Quote Application form'!$C$113:$AR$264,ROW()-11,FALSE)=0,"",HLOOKUP(J$13,'Quote Application form'!$C$113:$AR$264,ROW()-11,FALSE)),"")</f>
        <v/>
      </c>
      <c r="K55" t="str">
        <f>IFERROR(IF(HLOOKUP(K$13,'Quote Application form'!$C$113:$AR$264,ROW()-11,FALSE)=0,"",HLOOKUP(K$13,'Quote Application form'!$C$113:$AR$264,ROW()-11,FALSE)),"")</f>
        <v/>
      </c>
      <c r="L55" t="str">
        <f>IFERROR(IF(HLOOKUP(L$13,'Quote Application form'!$C$113:$AR$264,ROW()-11,FALSE)=0,"",HLOOKUP(L$13,'Quote Application form'!$C$113:$AR$264,ROW()-11,FALSE)),"")</f>
        <v/>
      </c>
      <c r="M55" t="str">
        <f>IFERROR(IF(HLOOKUP(M$13,'Quote Application form'!$C$113:$AR$264,ROW()-11,FALSE)=0,"",HLOOKUP(M$13,'Quote Application form'!$C$113:$AR$264,ROW()-11,FALSE)),"")</f>
        <v/>
      </c>
      <c r="N55" t="str">
        <f>IFERROR(IF(HLOOKUP(N$13,'Quote Application form'!$C$113:$AR$264,ROW()-11,FALSE)=0,"",HLOOKUP(N$13,'Quote Application form'!$C$113:$AR$264,ROW()-11,FALSE)),"")</f>
        <v/>
      </c>
      <c r="O55" t="str">
        <f>IFERROR(IF(HLOOKUP(O$13,'Quote Application form'!$C$113:$AR$264,ROW()-11,FALSE)=0,"",HLOOKUP(O$13,'Quote Application form'!$C$113:$AR$264,ROW()-11,FALSE)),"")</f>
        <v/>
      </c>
      <c r="P55" t="str">
        <f>IFERROR(IF(HLOOKUP(P$13,'Quote Application form'!$C$113:$AR$264,ROW()-11,FALSE)=0,"",HLOOKUP(P$13,'Quote Application form'!$C$113:$AR$264,ROW()-11,FALSE)),"")</f>
        <v/>
      </c>
      <c r="Q55" t="str">
        <f>IFERROR(IF(HLOOKUP(Q$13,'Quote Application form'!$C$113:$AR$264,ROW()-11,FALSE)=0,"",HLOOKUP(Q$13,'Quote Application form'!$C$113:$AR$264,ROW()-11,FALSE)),"")</f>
        <v/>
      </c>
      <c r="R55" t="str">
        <f>IFERROR(IF(HLOOKUP(R$13,'Quote Application form'!$C$113:$AR$264,ROW()-11,FALSE)=0,"",HLOOKUP(R$13,'Quote Application form'!$C$113:$AR$264,ROW()-11,FALSE)),"")</f>
        <v/>
      </c>
      <c r="S55" t="str">
        <f>IFERROR(IF(HLOOKUP(S$13,'Quote Application form'!$C$113:$AR$264,ROW()-11,FALSE)=0,"",HLOOKUP(S$13,'Quote Application form'!$C$113:$AR$264,ROW()-11,FALSE)),"")</f>
        <v/>
      </c>
      <c r="T55" t="str">
        <f>IFERROR(IF(HLOOKUP(T$13,'Quote Application form'!$C$113:$AR$264,ROW()-11,FALSE)=0,"",HLOOKUP(T$13,'Quote Application form'!$C$113:$AR$264,ROW()-11,FALSE)),"")</f>
        <v/>
      </c>
      <c r="U55" t="str">
        <f>IFERROR(IF(HLOOKUP(U$13,'Quote Application form'!$C$113:$AR$264,ROW()-11,FALSE)=0,"",HLOOKUP(U$13,'Quote Application form'!$C$113:$AR$264,ROW()-11,FALSE)),"")</f>
        <v/>
      </c>
      <c r="V55" t="str">
        <f>IFERROR(IF(HLOOKUP(V$13,'Quote Application form'!$C$113:$AR$264,ROW()-11,FALSE)=0,"",HLOOKUP(V$13,'Quote Application form'!$C$113:$AR$264,ROW()-11,FALSE)),"")</f>
        <v/>
      </c>
      <c r="W55" t="str">
        <f>IFERROR(IF(HLOOKUP(W$13,'Quote Application form'!$C$113:$AR$264,ROW()-11,FALSE)=0,"",HLOOKUP(W$13,'Quote Application form'!$C$113:$AR$264,ROW()-11,FALSE)),"")</f>
        <v/>
      </c>
      <c r="X55" t="str">
        <f>IFERROR(IF(HLOOKUP(X$13,'Quote Application form'!$C$113:$AR$264,ROW()-11,FALSE)=0,"",HLOOKUP(X$13,'Quote Application form'!$C$113:$AR$264,ROW()-11,FALSE)),"")</f>
        <v/>
      </c>
      <c r="Y55" t="str">
        <f>IFERROR(IF(HLOOKUP(Y$13,'Quote Application form'!$C$113:$AR$264,ROW()-11,FALSE)=0,"",HLOOKUP(Y$13,'Quote Application form'!$C$113:$AR$264,ROW()-11,FALSE)),"")</f>
        <v/>
      </c>
      <c r="Z55" t="str">
        <f>IFERROR(IF(HLOOKUP(Z$13,'Quote Application form'!$C$113:$AR$264,ROW()-11,FALSE)=0,"",HLOOKUP(Z$13,'Quote Application form'!$C$113:$AR$264,ROW()-11,FALSE)),"")</f>
        <v/>
      </c>
      <c r="AA55" t="str">
        <f>IFERROR(IF(HLOOKUP(AA$13,'Quote Application form'!$C$113:$AR$264,ROW()-11,FALSE)=0,"",HLOOKUP(AA$13,'Quote Application form'!$C$113:$AR$264,ROW()-11,FALSE)),"")</f>
        <v/>
      </c>
      <c r="AB55" t="str">
        <f>IFERROR(IF(HLOOKUP(AB$13,'Quote Application form'!$C$113:$AR$264,ROW()-11,FALSE)=0,"",HLOOKUP(AB$13,'Quote Application form'!$C$113:$AR$264,ROW()-11,FALSE)),"")</f>
        <v/>
      </c>
      <c r="AC55" t="str">
        <f>IFERROR(IF(HLOOKUP(AC$13,'Quote Application form'!$C$113:$AR$264,ROW()-11,FALSE)=0,"",HLOOKUP(AC$13,'Quote Application form'!$C$113:$AR$264,ROW()-11,FALSE)),"")</f>
        <v/>
      </c>
      <c r="AD55" t="str">
        <f>IFERROR(IF(HLOOKUP(AD$13,'Quote Application form'!$C$113:$AR$264,ROW()-11,FALSE)=0,"",HLOOKUP(AD$13,'Quote Application form'!$C$113:$AR$264,ROW()-11,FALSE)),"")</f>
        <v/>
      </c>
      <c r="AE55" t="str">
        <f>IFERROR(IF(HLOOKUP(AE$13,'Quote Application form'!$C$113:$AR$264,ROW()-11,FALSE)=0,"",HLOOKUP(AE$13,'Quote Application form'!$C$113:$AR$264,ROW()-11,FALSE)),"")</f>
        <v/>
      </c>
      <c r="AF55" t="str">
        <f>IF('Quote Application form'!AJ156=0,"",HLOOKUP(AF$13,'Quote Application form'!$C$113:$AR$264,ROW()-11,FALSE))</f>
        <v/>
      </c>
      <c r="AG55" t="str">
        <f>IF('Quote Application form'!AK156=0,"",HLOOKUP(AG$13,'Quote Application form'!$C$113:$AR$264,ROW()-11,FALSE))</f>
        <v/>
      </c>
      <c r="AH55" t="str">
        <f>IF('Quote Application form'!AL156=0,"",HLOOKUP(AH$13,'Quote Application form'!$C$113:$AR$264,ROW()-11,FALSE))</f>
        <v/>
      </c>
      <c r="AI55" t="str">
        <f>IF('Quote Application form'!AM156=0,"",HLOOKUP(AI$13,'Quote Application form'!$C$113:$AR$264,ROW()-11,FALSE))</f>
        <v/>
      </c>
      <c r="AJ55" t="str">
        <f>IF('Quote Application form'!AN156=0,"",HLOOKUP(AJ$13,'Quote Application form'!$C$113:$AR$264,ROW()-11,FALSE))</f>
        <v/>
      </c>
      <c r="AK55" t="str">
        <f>IF('Quote Application form'!AO156=0,"",HLOOKUP(AK$13,'Quote Application form'!$C$113:$AR$264,ROW()-11,FALSE))</f>
        <v/>
      </c>
      <c r="AL55" t="str">
        <f>IF('Quote Application form'!AP156=0,"",HLOOKUP(AL$13,'Quote Application form'!$C$113:$AR$264,ROW()-11,FALSE))</f>
        <v/>
      </c>
      <c r="AM55" t="str">
        <f>IF('Quote Application form'!AQ156=0,"",HLOOKUP(AM$13,'Quote Application form'!$C$113:$AR$264,ROW()-11,FALSE))</f>
        <v/>
      </c>
      <c r="AN55" t="str">
        <f>IF('Quote Application form'!AR156=0,"",HLOOKUP(AN$13,'Quote Application form'!$C$113:$AR$264,ROW()-11,FALSE))</f>
        <v/>
      </c>
      <c r="AO55" t="str">
        <f>IF('Quote Application form'!AS156=0,"",HLOOKUP(AO$13,'Quote Application form'!$C$113:$AR$264,ROW()-11,FALSE))</f>
        <v/>
      </c>
      <c r="AP55" t="str">
        <f>IF('Quote Application form'!AT156=0,"",HLOOKUP(AP$13,'Quote Application form'!$C$113:$AR$264,ROW()-11,FALSE))</f>
        <v/>
      </c>
    </row>
    <row r="56" spans="1:42" x14ac:dyDescent="0.2">
      <c r="A56" t="str">
        <f>IFERROR(IF(HLOOKUP(A$13,'Quote Application form'!$C$113:$AR$264,ROW()-11,FALSE)=0,"",HLOOKUP(A$13,'Quote Application form'!$C$113:$AR$264,ROW()-11,FALSE)),"")</f>
        <v/>
      </c>
      <c r="B56" t="str">
        <f>IFERROR(IF(HLOOKUP(B$13,'Quote Application form'!$C$113:$AR$264,ROW()-11,FALSE)=0,"",HLOOKUP(B$13,'Quote Application form'!$C$113:$AR$264,ROW()-11,FALSE)),"")</f>
        <v/>
      </c>
      <c r="C56" t="str">
        <f>IFERROR(IF(HLOOKUP(C$13,'Quote Application form'!$C$113:$AR$264,ROW()-11,FALSE)=0,"",HLOOKUP(C$13,'Quote Application form'!$C$113:$AR$264,ROW()-11,FALSE)),"")</f>
        <v/>
      </c>
      <c r="D56" t="str">
        <f>IFERROR(IF(HLOOKUP(D$13,'Quote Application form'!$C$113:$AR$264,ROW()-11,FALSE)=0,"",HLOOKUP(D$13,'Quote Application form'!$C$113:$AR$264,ROW()-11,FALSE)),"")</f>
        <v/>
      </c>
      <c r="E56" t="str">
        <f>IFERROR(IF(HLOOKUP(E$13,'Quote Application form'!$C$113:$AR$264,ROW()-11,FALSE)=0,"",HLOOKUP(E$13,'Quote Application form'!$C$113:$AR$264,ROW()-11,FALSE)),"")</f>
        <v/>
      </c>
      <c r="F56" t="str">
        <f>IFERROR(IF(HLOOKUP(F$13,'Quote Application form'!$C$113:$AR$264,ROW()-11,FALSE)=0,"",HLOOKUP(F$13,'Quote Application form'!$C$113:$AR$264,ROW()-11,FALSE)),"")</f>
        <v/>
      </c>
      <c r="G56" t="str">
        <f>IFERROR(IF(HLOOKUP(G$13,'Quote Application form'!$C$113:$AR$264,ROW()-11,FALSE)=0,"",HLOOKUP(G$13,'Quote Application form'!$C$113:$AR$264,ROW()-11,FALSE)),"")</f>
        <v/>
      </c>
      <c r="H56" t="str">
        <f>IFERROR(IF(HLOOKUP(H$13,'Quote Application form'!$C$113:$AR$264,ROW()-11,FALSE)=0,"",HLOOKUP(H$13,'Quote Application form'!$C$113:$AR$264,ROW()-11,FALSE)),"")</f>
        <v/>
      </c>
      <c r="I56" t="str">
        <f>IFERROR(IF(HLOOKUP(I$13,'Quote Application form'!$C$113:$AR$264,ROW()-11,FALSE)=0,"",HLOOKUP(I$13,'Quote Application form'!$C$113:$AR$264,ROW()-11,FALSE)),"")</f>
        <v/>
      </c>
      <c r="J56" t="str">
        <f>IFERROR(IF(HLOOKUP(J$13,'Quote Application form'!$C$113:$AR$264,ROW()-11,FALSE)=0,"",HLOOKUP(J$13,'Quote Application form'!$C$113:$AR$264,ROW()-11,FALSE)),"")</f>
        <v/>
      </c>
      <c r="K56" t="str">
        <f>IFERROR(IF(HLOOKUP(K$13,'Quote Application form'!$C$113:$AR$264,ROW()-11,FALSE)=0,"",HLOOKUP(K$13,'Quote Application form'!$C$113:$AR$264,ROW()-11,FALSE)),"")</f>
        <v/>
      </c>
      <c r="L56" t="str">
        <f>IFERROR(IF(HLOOKUP(L$13,'Quote Application form'!$C$113:$AR$264,ROW()-11,FALSE)=0,"",HLOOKUP(L$13,'Quote Application form'!$C$113:$AR$264,ROW()-11,FALSE)),"")</f>
        <v/>
      </c>
      <c r="M56" t="str">
        <f>IFERROR(IF(HLOOKUP(M$13,'Quote Application form'!$C$113:$AR$264,ROW()-11,FALSE)=0,"",HLOOKUP(M$13,'Quote Application form'!$C$113:$AR$264,ROW()-11,FALSE)),"")</f>
        <v/>
      </c>
      <c r="N56" t="str">
        <f>IFERROR(IF(HLOOKUP(N$13,'Quote Application form'!$C$113:$AR$264,ROW()-11,FALSE)=0,"",HLOOKUP(N$13,'Quote Application form'!$C$113:$AR$264,ROW()-11,FALSE)),"")</f>
        <v/>
      </c>
      <c r="O56" t="str">
        <f>IFERROR(IF(HLOOKUP(O$13,'Quote Application form'!$C$113:$AR$264,ROW()-11,FALSE)=0,"",HLOOKUP(O$13,'Quote Application form'!$C$113:$AR$264,ROW()-11,FALSE)),"")</f>
        <v/>
      </c>
      <c r="P56" t="str">
        <f>IFERROR(IF(HLOOKUP(P$13,'Quote Application form'!$C$113:$AR$264,ROW()-11,FALSE)=0,"",HLOOKUP(P$13,'Quote Application form'!$C$113:$AR$264,ROW()-11,FALSE)),"")</f>
        <v/>
      </c>
      <c r="Q56" t="str">
        <f>IFERROR(IF(HLOOKUP(Q$13,'Quote Application form'!$C$113:$AR$264,ROW()-11,FALSE)=0,"",HLOOKUP(Q$13,'Quote Application form'!$C$113:$AR$264,ROW()-11,FALSE)),"")</f>
        <v/>
      </c>
      <c r="R56" t="str">
        <f>IFERROR(IF(HLOOKUP(R$13,'Quote Application form'!$C$113:$AR$264,ROW()-11,FALSE)=0,"",HLOOKUP(R$13,'Quote Application form'!$C$113:$AR$264,ROW()-11,FALSE)),"")</f>
        <v/>
      </c>
      <c r="S56" t="str">
        <f>IFERROR(IF(HLOOKUP(S$13,'Quote Application form'!$C$113:$AR$264,ROW()-11,FALSE)=0,"",HLOOKUP(S$13,'Quote Application form'!$C$113:$AR$264,ROW()-11,FALSE)),"")</f>
        <v/>
      </c>
      <c r="T56" t="str">
        <f>IFERROR(IF(HLOOKUP(T$13,'Quote Application form'!$C$113:$AR$264,ROW()-11,FALSE)=0,"",HLOOKUP(T$13,'Quote Application form'!$C$113:$AR$264,ROW()-11,FALSE)),"")</f>
        <v/>
      </c>
      <c r="U56" t="str">
        <f>IFERROR(IF(HLOOKUP(U$13,'Quote Application form'!$C$113:$AR$264,ROW()-11,FALSE)=0,"",HLOOKUP(U$13,'Quote Application form'!$C$113:$AR$264,ROW()-11,FALSE)),"")</f>
        <v/>
      </c>
      <c r="V56" t="str">
        <f>IFERROR(IF(HLOOKUP(V$13,'Quote Application form'!$C$113:$AR$264,ROW()-11,FALSE)=0,"",HLOOKUP(V$13,'Quote Application form'!$C$113:$AR$264,ROW()-11,FALSE)),"")</f>
        <v/>
      </c>
      <c r="W56" t="str">
        <f>IFERROR(IF(HLOOKUP(W$13,'Quote Application form'!$C$113:$AR$264,ROW()-11,FALSE)=0,"",HLOOKUP(W$13,'Quote Application form'!$C$113:$AR$264,ROW()-11,FALSE)),"")</f>
        <v/>
      </c>
      <c r="X56" t="str">
        <f>IFERROR(IF(HLOOKUP(X$13,'Quote Application form'!$C$113:$AR$264,ROW()-11,FALSE)=0,"",HLOOKUP(X$13,'Quote Application form'!$C$113:$AR$264,ROW()-11,FALSE)),"")</f>
        <v/>
      </c>
      <c r="Y56" t="str">
        <f>IFERROR(IF(HLOOKUP(Y$13,'Quote Application form'!$C$113:$AR$264,ROW()-11,FALSE)=0,"",HLOOKUP(Y$13,'Quote Application form'!$C$113:$AR$264,ROW()-11,FALSE)),"")</f>
        <v/>
      </c>
      <c r="Z56" t="str">
        <f>IFERROR(IF(HLOOKUP(Z$13,'Quote Application form'!$C$113:$AR$264,ROW()-11,FALSE)=0,"",HLOOKUP(Z$13,'Quote Application form'!$C$113:$AR$264,ROW()-11,FALSE)),"")</f>
        <v/>
      </c>
      <c r="AA56" t="str">
        <f>IFERROR(IF(HLOOKUP(AA$13,'Quote Application form'!$C$113:$AR$264,ROW()-11,FALSE)=0,"",HLOOKUP(AA$13,'Quote Application form'!$C$113:$AR$264,ROW()-11,FALSE)),"")</f>
        <v/>
      </c>
      <c r="AB56" t="str">
        <f>IFERROR(IF(HLOOKUP(AB$13,'Quote Application form'!$C$113:$AR$264,ROW()-11,FALSE)=0,"",HLOOKUP(AB$13,'Quote Application form'!$C$113:$AR$264,ROW()-11,FALSE)),"")</f>
        <v/>
      </c>
      <c r="AC56" t="str">
        <f>IFERROR(IF(HLOOKUP(AC$13,'Quote Application form'!$C$113:$AR$264,ROW()-11,FALSE)=0,"",HLOOKUP(AC$13,'Quote Application form'!$C$113:$AR$264,ROW()-11,FALSE)),"")</f>
        <v/>
      </c>
      <c r="AD56" t="str">
        <f>IFERROR(IF(HLOOKUP(AD$13,'Quote Application form'!$C$113:$AR$264,ROW()-11,FALSE)=0,"",HLOOKUP(AD$13,'Quote Application form'!$C$113:$AR$264,ROW()-11,FALSE)),"")</f>
        <v/>
      </c>
      <c r="AE56" t="str">
        <f>IFERROR(IF(HLOOKUP(AE$13,'Quote Application form'!$C$113:$AR$264,ROW()-11,FALSE)=0,"",HLOOKUP(AE$13,'Quote Application form'!$C$113:$AR$264,ROW()-11,FALSE)),"")</f>
        <v/>
      </c>
      <c r="AF56" t="str">
        <f>IF('Quote Application form'!AJ157=0,"",HLOOKUP(AF$13,'Quote Application form'!$C$113:$AR$264,ROW()-11,FALSE))</f>
        <v/>
      </c>
      <c r="AG56" t="str">
        <f>IF('Quote Application form'!AK157=0,"",HLOOKUP(AG$13,'Quote Application form'!$C$113:$AR$264,ROW()-11,FALSE))</f>
        <v/>
      </c>
      <c r="AH56" t="str">
        <f>IF('Quote Application form'!AL157=0,"",HLOOKUP(AH$13,'Quote Application form'!$C$113:$AR$264,ROW()-11,FALSE))</f>
        <v/>
      </c>
      <c r="AI56" t="str">
        <f>IF('Quote Application form'!AM157=0,"",HLOOKUP(AI$13,'Quote Application form'!$C$113:$AR$264,ROW()-11,FALSE))</f>
        <v/>
      </c>
      <c r="AJ56" t="str">
        <f>IF('Quote Application form'!AN157=0,"",HLOOKUP(AJ$13,'Quote Application form'!$C$113:$AR$264,ROW()-11,FALSE))</f>
        <v/>
      </c>
      <c r="AK56" t="str">
        <f>IF('Quote Application form'!AO157=0,"",HLOOKUP(AK$13,'Quote Application form'!$C$113:$AR$264,ROW()-11,FALSE))</f>
        <v/>
      </c>
      <c r="AL56" t="str">
        <f>IF('Quote Application form'!AP157=0,"",HLOOKUP(AL$13,'Quote Application form'!$C$113:$AR$264,ROW()-11,FALSE))</f>
        <v/>
      </c>
      <c r="AM56" t="str">
        <f>IF('Quote Application form'!AQ157=0,"",HLOOKUP(AM$13,'Quote Application form'!$C$113:$AR$264,ROW()-11,FALSE))</f>
        <v/>
      </c>
      <c r="AN56" t="str">
        <f>IF('Quote Application form'!AR157=0,"",HLOOKUP(AN$13,'Quote Application form'!$C$113:$AR$264,ROW()-11,FALSE))</f>
        <v/>
      </c>
      <c r="AO56" t="str">
        <f>IF('Quote Application form'!AS157=0,"",HLOOKUP(AO$13,'Quote Application form'!$C$113:$AR$264,ROW()-11,FALSE))</f>
        <v/>
      </c>
      <c r="AP56" t="str">
        <f>IF('Quote Application form'!AT157=0,"",HLOOKUP(AP$13,'Quote Application form'!$C$113:$AR$264,ROW()-11,FALSE))</f>
        <v/>
      </c>
    </row>
    <row r="57" spans="1:42" x14ac:dyDescent="0.2">
      <c r="A57" t="str">
        <f>IFERROR(IF(HLOOKUP(A$13,'Quote Application form'!$C$113:$AR$264,ROW()-11,FALSE)=0,"",HLOOKUP(A$13,'Quote Application form'!$C$113:$AR$264,ROW()-11,FALSE)),"")</f>
        <v/>
      </c>
      <c r="B57" t="str">
        <f>IFERROR(IF(HLOOKUP(B$13,'Quote Application form'!$C$113:$AR$264,ROW()-11,FALSE)=0,"",HLOOKUP(B$13,'Quote Application form'!$C$113:$AR$264,ROW()-11,FALSE)),"")</f>
        <v/>
      </c>
      <c r="C57" t="str">
        <f>IFERROR(IF(HLOOKUP(C$13,'Quote Application form'!$C$113:$AR$264,ROW()-11,FALSE)=0,"",HLOOKUP(C$13,'Quote Application form'!$C$113:$AR$264,ROW()-11,FALSE)),"")</f>
        <v/>
      </c>
      <c r="D57" t="str">
        <f>IFERROR(IF(HLOOKUP(D$13,'Quote Application form'!$C$113:$AR$264,ROW()-11,FALSE)=0,"",HLOOKUP(D$13,'Quote Application form'!$C$113:$AR$264,ROW()-11,FALSE)),"")</f>
        <v/>
      </c>
      <c r="E57" t="str">
        <f>IFERROR(IF(HLOOKUP(E$13,'Quote Application form'!$C$113:$AR$264,ROW()-11,FALSE)=0,"",HLOOKUP(E$13,'Quote Application form'!$C$113:$AR$264,ROW()-11,FALSE)),"")</f>
        <v/>
      </c>
      <c r="F57" t="str">
        <f>IFERROR(IF(HLOOKUP(F$13,'Quote Application form'!$C$113:$AR$264,ROW()-11,FALSE)=0,"",HLOOKUP(F$13,'Quote Application form'!$C$113:$AR$264,ROW()-11,FALSE)),"")</f>
        <v/>
      </c>
      <c r="G57" t="str">
        <f>IFERROR(IF(HLOOKUP(G$13,'Quote Application form'!$C$113:$AR$264,ROW()-11,FALSE)=0,"",HLOOKUP(G$13,'Quote Application form'!$C$113:$AR$264,ROW()-11,FALSE)),"")</f>
        <v/>
      </c>
      <c r="H57" t="str">
        <f>IFERROR(IF(HLOOKUP(H$13,'Quote Application form'!$C$113:$AR$264,ROW()-11,FALSE)=0,"",HLOOKUP(H$13,'Quote Application form'!$C$113:$AR$264,ROW()-11,FALSE)),"")</f>
        <v/>
      </c>
      <c r="I57" t="str">
        <f>IFERROR(IF(HLOOKUP(I$13,'Quote Application form'!$C$113:$AR$264,ROW()-11,FALSE)=0,"",HLOOKUP(I$13,'Quote Application form'!$C$113:$AR$264,ROW()-11,FALSE)),"")</f>
        <v/>
      </c>
      <c r="J57" t="str">
        <f>IFERROR(IF(HLOOKUP(J$13,'Quote Application form'!$C$113:$AR$264,ROW()-11,FALSE)=0,"",HLOOKUP(J$13,'Quote Application form'!$C$113:$AR$264,ROW()-11,FALSE)),"")</f>
        <v/>
      </c>
      <c r="K57" t="str">
        <f>IFERROR(IF(HLOOKUP(K$13,'Quote Application form'!$C$113:$AR$264,ROW()-11,FALSE)=0,"",HLOOKUP(K$13,'Quote Application form'!$C$113:$AR$264,ROW()-11,FALSE)),"")</f>
        <v/>
      </c>
      <c r="L57" t="str">
        <f>IFERROR(IF(HLOOKUP(L$13,'Quote Application form'!$C$113:$AR$264,ROW()-11,FALSE)=0,"",HLOOKUP(L$13,'Quote Application form'!$C$113:$AR$264,ROW()-11,FALSE)),"")</f>
        <v/>
      </c>
      <c r="M57" t="str">
        <f>IFERROR(IF(HLOOKUP(M$13,'Quote Application form'!$C$113:$AR$264,ROW()-11,FALSE)=0,"",HLOOKUP(M$13,'Quote Application form'!$C$113:$AR$264,ROW()-11,FALSE)),"")</f>
        <v/>
      </c>
      <c r="N57" t="str">
        <f>IFERROR(IF(HLOOKUP(N$13,'Quote Application form'!$C$113:$AR$264,ROW()-11,FALSE)=0,"",HLOOKUP(N$13,'Quote Application form'!$C$113:$AR$264,ROW()-11,FALSE)),"")</f>
        <v/>
      </c>
      <c r="O57" t="str">
        <f>IFERROR(IF(HLOOKUP(O$13,'Quote Application form'!$C$113:$AR$264,ROW()-11,FALSE)=0,"",HLOOKUP(O$13,'Quote Application form'!$C$113:$AR$264,ROW()-11,FALSE)),"")</f>
        <v/>
      </c>
      <c r="P57" t="str">
        <f>IFERROR(IF(HLOOKUP(P$13,'Quote Application form'!$C$113:$AR$264,ROW()-11,FALSE)=0,"",HLOOKUP(P$13,'Quote Application form'!$C$113:$AR$264,ROW()-11,FALSE)),"")</f>
        <v/>
      </c>
      <c r="Q57" t="str">
        <f>IFERROR(IF(HLOOKUP(Q$13,'Quote Application form'!$C$113:$AR$264,ROW()-11,FALSE)=0,"",HLOOKUP(Q$13,'Quote Application form'!$C$113:$AR$264,ROW()-11,FALSE)),"")</f>
        <v/>
      </c>
      <c r="R57" t="str">
        <f>IFERROR(IF(HLOOKUP(R$13,'Quote Application form'!$C$113:$AR$264,ROW()-11,FALSE)=0,"",HLOOKUP(R$13,'Quote Application form'!$C$113:$AR$264,ROW()-11,FALSE)),"")</f>
        <v/>
      </c>
      <c r="S57" t="str">
        <f>IFERROR(IF(HLOOKUP(S$13,'Quote Application form'!$C$113:$AR$264,ROW()-11,FALSE)=0,"",HLOOKUP(S$13,'Quote Application form'!$C$113:$AR$264,ROW()-11,FALSE)),"")</f>
        <v/>
      </c>
      <c r="T57" t="str">
        <f>IFERROR(IF(HLOOKUP(T$13,'Quote Application form'!$C$113:$AR$264,ROW()-11,FALSE)=0,"",HLOOKUP(T$13,'Quote Application form'!$C$113:$AR$264,ROW()-11,FALSE)),"")</f>
        <v/>
      </c>
      <c r="U57" t="str">
        <f>IFERROR(IF(HLOOKUP(U$13,'Quote Application form'!$C$113:$AR$264,ROW()-11,FALSE)=0,"",HLOOKUP(U$13,'Quote Application form'!$C$113:$AR$264,ROW()-11,FALSE)),"")</f>
        <v/>
      </c>
      <c r="V57" t="str">
        <f>IFERROR(IF(HLOOKUP(V$13,'Quote Application form'!$C$113:$AR$264,ROW()-11,FALSE)=0,"",HLOOKUP(V$13,'Quote Application form'!$C$113:$AR$264,ROW()-11,FALSE)),"")</f>
        <v/>
      </c>
      <c r="W57" t="str">
        <f>IFERROR(IF(HLOOKUP(W$13,'Quote Application form'!$C$113:$AR$264,ROW()-11,FALSE)=0,"",HLOOKUP(W$13,'Quote Application form'!$C$113:$AR$264,ROW()-11,FALSE)),"")</f>
        <v/>
      </c>
      <c r="X57" t="str">
        <f>IFERROR(IF(HLOOKUP(X$13,'Quote Application form'!$C$113:$AR$264,ROW()-11,FALSE)=0,"",HLOOKUP(X$13,'Quote Application form'!$C$113:$AR$264,ROW()-11,FALSE)),"")</f>
        <v/>
      </c>
      <c r="Y57" t="str">
        <f>IFERROR(IF(HLOOKUP(Y$13,'Quote Application form'!$C$113:$AR$264,ROW()-11,FALSE)=0,"",HLOOKUP(Y$13,'Quote Application form'!$C$113:$AR$264,ROW()-11,FALSE)),"")</f>
        <v/>
      </c>
      <c r="Z57" t="str">
        <f>IFERROR(IF(HLOOKUP(Z$13,'Quote Application form'!$C$113:$AR$264,ROW()-11,FALSE)=0,"",HLOOKUP(Z$13,'Quote Application form'!$C$113:$AR$264,ROW()-11,FALSE)),"")</f>
        <v/>
      </c>
      <c r="AA57" t="str">
        <f>IFERROR(IF(HLOOKUP(AA$13,'Quote Application form'!$C$113:$AR$264,ROW()-11,FALSE)=0,"",HLOOKUP(AA$13,'Quote Application form'!$C$113:$AR$264,ROW()-11,FALSE)),"")</f>
        <v/>
      </c>
      <c r="AB57" t="str">
        <f>IFERROR(IF(HLOOKUP(AB$13,'Quote Application form'!$C$113:$AR$264,ROW()-11,FALSE)=0,"",HLOOKUP(AB$13,'Quote Application form'!$C$113:$AR$264,ROW()-11,FALSE)),"")</f>
        <v/>
      </c>
      <c r="AC57" t="str">
        <f>IFERROR(IF(HLOOKUP(AC$13,'Quote Application form'!$C$113:$AR$264,ROW()-11,FALSE)=0,"",HLOOKUP(AC$13,'Quote Application form'!$C$113:$AR$264,ROW()-11,FALSE)),"")</f>
        <v/>
      </c>
      <c r="AD57" t="str">
        <f>IFERROR(IF(HLOOKUP(AD$13,'Quote Application form'!$C$113:$AR$264,ROW()-11,FALSE)=0,"",HLOOKUP(AD$13,'Quote Application form'!$C$113:$AR$264,ROW()-11,FALSE)),"")</f>
        <v/>
      </c>
      <c r="AE57" t="str">
        <f>IFERROR(IF(HLOOKUP(AE$13,'Quote Application form'!$C$113:$AR$264,ROW()-11,FALSE)=0,"",HLOOKUP(AE$13,'Quote Application form'!$C$113:$AR$264,ROW()-11,FALSE)),"")</f>
        <v/>
      </c>
      <c r="AF57" t="str">
        <f>IF('Quote Application form'!AJ158=0,"",HLOOKUP(AF$13,'Quote Application form'!$C$113:$AR$264,ROW()-11,FALSE))</f>
        <v/>
      </c>
      <c r="AG57" t="str">
        <f>IF('Quote Application form'!AK158=0,"",HLOOKUP(AG$13,'Quote Application form'!$C$113:$AR$264,ROW()-11,FALSE))</f>
        <v/>
      </c>
      <c r="AH57" t="str">
        <f>IF('Quote Application form'!AL158=0,"",HLOOKUP(AH$13,'Quote Application form'!$C$113:$AR$264,ROW()-11,FALSE))</f>
        <v/>
      </c>
      <c r="AI57" t="str">
        <f>IF('Quote Application form'!AM158=0,"",HLOOKUP(AI$13,'Quote Application form'!$C$113:$AR$264,ROW()-11,FALSE))</f>
        <v/>
      </c>
      <c r="AJ57" t="str">
        <f>IF('Quote Application form'!AN158=0,"",HLOOKUP(AJ$13,'Quote Application form'!$C$113:$AR$264,ROW()-11,FALSE))</f>
        <v/>
      </c>
      <c r="AK57" t="str">
        <f>IF('Quote Application form'!AO158=0,"",HLOOKUP(AK$13,'Quote Application form'!$C$113:$AR$264,ROW()-11,FALSE))</f>
        <v/>
      </c>
      <c r="AL57" t="str">
        <f>IF('Quote Application form'!AP158=0,"",HLOOKUP(AL$13,'Quote Application form'!$C$113:$AR$264,ROW()-11,FALSE))</f>
        <v/>
      </c>
      <c r="AM57" t="str">
        <f>IF('Quote Application form'!AQ158=0,"",HLOOKUP(AM$13,'Quote Application form'!$C$113:$AR$264,ROW()-11,FALSE))</f>
        <v/>
      </c>
      <c r="AN57" t="str">
        <f>IF('Quote Application form'!AR158=0,"",HLOOKUP(AN$13,'Quote Application form'!$C$113:$AR$264,ROW()-11,FALSE))</f>
        <v/>
      </c>
      <c r="AO57" t="str">
        <f>IF('Quote Application form'!AS158=0,"",HLOOKUP(AO$13,'Quote Application form'!$C$113:$AR$264,ROW()-11,FALSE))</f>
        <v/>
      </c>
      <c r="AP57" t="str">
        <f>IF('Quote Application form'!AT158=0,"",HLOOKUP(AP$13,'Quote Application form'!$C$113:$AR$264,ROW()-11,FALSE))</f>
        <v/>
      </c>
    </row>
    <row r="58" spans="1:42" x14ac:dyDescent="0.2">
      <c r="A58" t="str">
        <f>IFERROR(IF(HLOOKUP(A$13,'Quote Application form'!$C$113:$AR$264,ROW()-11,FALSE)=0,"",HLOOKUP(A$13,'Quote Application form'!$C$113:$AR$264,ROW()-11,FALSE)),"")</f>
        <v/>
      </c>
      <c r="B58" t="str">
        <f>IFERROR(IF(HLOOKUP(B$13,'Quote Application form'!$C$113:$AR$264,ROW()-11,FALSE)=0,"",HLOOKUP(B$13,'Quote Application form'!$C$113:$AR$264,ROW()-11,FALSE)),"")</f>
        <v/>
      </c>
      <c r="C58" t="str">
        <f>IFERROR(IF(HLOOKUP(C$13,'Quote Application form'!$C$113:$AR$264,ROW()-11,FALSE)=0,"",HLOOKUP(C$13,'Quote Application form'!$C$113:$AR$264,ROW()-11,FALSE)),"")</f>
        <v/>
      </c>
      <c r="D58" t="str">
        <f>IFERROR(IF(HLOOKUP(D$13,'Quote Application form'!$C$113:$AR$264,ROW()-11,FALSE)=0,"",HLOOKUP(D$13,'Quote Application form'!$C$113:$AR$264,ROW()-11,FALSE)),"")</f>
        <v/>
      </c>
      <c r="E58" t="str">
        <f>IFERROR(IF(HLOOKUP(E$13,'Quote Application form'!$C$113:$AR$264,ROW()-11,FALSE)=0,"",HLOOKUP(E$13,'Quote Application form'!$C$113:$AR$264,ROW()-11,FALSE)),"")</f>
        <v/>
      </c>
      <c r="F58" t="str">
        <f>IFERROR(IF(HLOOKUP(F$13,'Quote Application form'!$C$113:$AR$264,ROW()-11,FALSE)=0,"",HLOOKUP(F$13,'Quote Application form'!$C$113:$AR$264,ROW()-11,FALSE)),"")</f>
        <v/>
      </c>
      <c r="G58" t="str">
        <f>IFERROR(IF(HLOOKUP(G$13,'Quote Application form'!$C$113:$AR$264,ROW()-11,FALSE)=0,"",HLOOKUP(G$13,'Quote Application form'!$C$113:$AR$264,ROW()-11,FALSE)),"")</f>
        <v/>
      </c>
      <c r="H58" t="str">
        <f>IFERROR(IF(HLOOKUP(H$13,'Quote Application form'!$C$113:$AR$264,ROW()-11,FALSE)=0,"",HLOOKUP(H$13,'Quote Application form'!$C$113:$AR$264,ROW()-11,FALSE)),"")</f>
        <v/>
      </c>
      <c r="I58" t="str">
        <f>IFERROR(IF(HLOOKUP(I$13,'Quote Application form'!$C$113:$AR$264,ROW()-11,FALSE)=0,"",HLOOKUP(I$13,'Quote Application form'!$C$113:$AR$264,ROW()-11,FALSE)),"")</f>
        <v/>
      </c>
      <c r="J58" t="str">
        <f>IFERROR(IF(HLOOKUP(J$13,'Quote Application form'!$C$113:$AR$264,ROW()-11,FALSE)=0,"",HLOOKUP(J$13,'Quote Application form'!$C$113:$AR$264,ROW()-11,FALSE)),"")</f>
        <v/>
      </c>
      <c r="K58" t="str">
        <f>IFERROR(IF(HLOOKUP(K$13,'Quote Application form'!$C$113:$AR$264,ROW()-11,FALSE)=0,"",HLOOKUP(K$13,'Quote Application form'!$C$113:$AR$264,ROW()-11,FALSE)),"")</f>
        <v/>
      </c>
      <c r="L58" t="str">
        <f>IFERROR(IF(HLOOKUP(L$13,'Quote Application form'!$C$113:$AR$264,ROW()-11,FALSE)=0,"",HLOOKUP(L$13,'Quote Application form'!$C$113:$AR$264,ROW()-11,FALSE)),"")</f>
        <v/>
      </c>
      <c r="M58" t="str">
        <f>IFERROR(IF(HLOOKUP(M$13,'Quote Application form'!$C$113:$AR$264,ROW()-11,FALSE)=0,"",HLOOKUP(M$13,'Quote Application form'!$C$113:$AR$264,ROW()-11,FALSE)),"")</f>
        <v/>
      </c>
      <c r="N58" t="str">
        <f>IFERROR(IF(HLOOKUP(N$13,'Quote Application form'!$C$113:$AR$264,ROW()-11,FALSE)=0,"",HLOOKUP(N$13,'Quote Application form'!$C$113:$AR$264,ROW()-11,FALSE)),"")</f>
        <v/>
      </c>
      <c r="O58" t="str">
        <f>IFERROR(IF(HLOOKUP(O$13,'Quote Application form'!$C$113:$AR$264,ROW()-11,FALSE)=0,"",HLOOKUP(O$13,'Quote Application form'!$C$113:$AR$264,ROW()-11,FALSE)),"")</f>
        <v/>
      </c>
      <c r="P58" t="str">
        <f>IFERROR(IF(HLOOKUP(P$13,'Quote Application form'!$C$113:$AR$264,ROW()-11,FALSE)=0,"",HLOOKUP(P$13,'Quote Application form'!$C$113:$AR$264,ROW()-11,FALSE)),"")</f>
        <v/>
      </c>
      <c r="Q58" t="str">
        <f>IFERROR(IF(HLOOKUP(Q$13,'Quote Application form'!$C$113:$AR$264,ROW()-11,FALSE)=0,"",HLOOKUP(Q$13,'Quote Application form'!$C$113:$AR$264,ROW()-11,FALSE)),"")</f>
        <v/>
      </c>
      <c r="R58" t="str">
        <f>IFERROR(IF(HLOOKUP(R$13,'Quote Application form'!$C$113:$AR$264,ROW()-11,FALSE)=0,"",HLOOKUP(R$13,'Quote Application form'!$C$113:$AR$264,ROW()-11,FALSE)),"")</f>
        <v/>
      </c>
      <c r="S58" t="str">
        <f>IFERROR(IF(HLOOKUP(S$13,'Quote Application form'!$C$113:$AR$264,ROW()-11,FALSE)=0,"",HLOOKUP(S$13,'Quote Application form'!$C$113:$AR$264,ROW()-11,FALSE)),"")</f>
        <v/>
      </c>
      <c r="T58" t="str">
        <f>IFERROR(IF(HLOOKUP(T$13,'Quote Application form'!$C$113:$AR$264,ROW()-11,FALSE)=0,"",HLOOKUP(T$13,'Quote Application form'!$C$113:$AR$264,ROW()-11,FALSE)),"")</f>
        <v/>
      </c>
      <c r="U58" t="str">
        <f>IFERROR(IF(HLOOKUP(U$13,'Quote Application form'!$C$113:$AR$264,ROW()-11,FALSE)=0,"",HLOOKUP(U$13,'Quote Application form'!$C$113:$AR$264,ROW()-11,FALSE)),"")</f>
        <v/>
      </c>
      <c r="V58" t="str">
        <f>IFERROR(IF(HLOOKUP(V$13,'Quote Application form'!$C$113:$AR$264,ROW()-11,FALSE)=0,"",HLOOKUP(V$13,'Quote Application form'!$C$113:$AR$264,ROW()-11,FALSE)),"")</f>
        <v/>
      </c>
      <c r="W58" t="str">
        <f>IFERROR(IF(HLOOKUP(W$13,'Quote Application form'!$C$113:$AR$264,ROW()-11,FALSE)=0,"",HLOOKUP(W$13,'Quote Application form'!$C$113:$AR$264,ROW()-11,FALSE)),"")</f>
        <v/>
      </c>
      <c r="X58" t="str">
        <f>IFERROR(IF(HLOOKUP(X$13,'Quote Application form'!$C$113:$AR$264,ROW()-11,FALSE)=0,"",HLOOKUP(X$13,'Quote Application form'!$C$113:$AR$264,ROW()-11,FALSE)),"")</f>
        <v/>
      </c>
      <c r="Y58" t="str">
        <f>IFERROR(IF(HLOOKUP(Y$13,'Quote Application form'!$C$113:$AR$264,ROW()-11,FALSE)=0,"",HLOOKUP(Y$13,'Quote Application form'!$C$113:$AR$264,ROW()-11,FALSE)),"")</f>
        <v/>
      </c>
      <c r="Z58" t="str">
        <f>IFERROR(IF(HLOOKUP(Z$13,'Quote Application form'!$C$113:$AR$264,ROW()-11,FALSE)=0,"",HLOOKUP(Z$13,'Quote Application form'!$C$113:$AR$264,ROW()-11,FALSE)),"")</f>
        <v/>
      </c>
      <c r="AA58" t="str">
        <f>IFERROR(IF(HLOOKUP(AA$13,'Quote Application form'!$C$113:$AR$264,ROW()-11,FALSE)=0,"",HLOOKUP(AA$13,'Quote Application form'!$C$113:$AR$264,ROW()-11,FALSE)),"")</f>
        <v/>
      </c>
      <c r="AB58" t="str">
        <f>IFERROR(IF(HLOOKUP(AB$13,'Quote Application form'!$C$113:$AR$264,ROW()-11,FALSE)=0,"",HLOOKUP(AB$13,'Quote Application form'!$C$113:$AR$264,ROW()-11,FALSE)),"")</f>
        <v/>
      </c>
      <c r="AC58" t="str">
        <f>IFERROR(IF(HLOOKUP(AC$13,'Quote Application form'!$C$113:$AR$264,ROW()-11,FALSE)=0,"",HLOOKUP(AC$13,'Quote Application form'!$C$113:$AR$264,ROW()-11,FALSE)),"")</f>
        <v/>
      </c>
      <c r="AD58" t="str">
        <f>IFERROR(IF(HLOOKUP(AD$13,'Quote Application form'!$C$113:$AR$264,ROW()-11,FALSE)=0,"",HLOOKUP(AD$13,'Quote Application form'!$C$113:$AR$264,ROW()-11,FALSE)),"")</f>
        <v/>
      </c>
      <c r="AE58" t="str">
        <f>IFERROR(IF(HLOOKUP(AE$13,'Quote Application form'!$C$113:$AR$264,ROW()-11,FALSE)=0,"",HLOOKUP(AE$13,'Quote Application form'!$C$113:$AR$264,ROW()-11,FALSE)),"")</f>
        <v/>
      </c>
      <c r="AF58" t="str">
        <f>IF('Quote Application form'!AJ159=0,"",HLOOKUP(AF$13,'Quote Application form'!$C$113:$AR$264,ROW()-11,FALSE))</f>
        <v/>
      </c>
      <c r="AG58" t="str">
        <f>IF('Quote Application form'!AK159=0,"",HLOOKUP(AG$13,'Quote Application form'!$C$113:$AR$264,ROW()-11,FALSE))</f>
        <v/>
      </c>
      <c r="AH58" t="str">
        <f>IF('Quote Application form'!AL159=0,"",HLOOKUP(AH$13,'Quote Application form'!$C$113:$AR$264,ROW()-11,FALSE))</f>
        <v/>
      </c>
      <c r="AI58" t="str">
        <f>IF('Quote Application form'!AM159=0,"",HLOOKUP(AI$13,'Quote Application form'!$C$113:$AR$264,ROW()-11,FALSE))</f>
        <v/>
      </c>
      <c r="AJ58" t="str">
        <f>IF('Quote Application form'!AN159=0,"",HLOOKUP(AJ$13,'Quote Application form'!$C$113:$AR$264,ROW()-11,FALSE))</f>
        <v/>
      </c>
      <c r="AK58" t="str">
        <f>IF('Quote Application form'!AO159=0,"",HLOOKUP(AK$13,'Quote Application form'!$C$113:$AR$264,ROW()-11,FALSE))</f>
        <v/>
      </c>
      <c r="AL58" t="str">
        <f>IF('Quote Application form'!AP159=0,"",HLOOKUP(AL$13,'Quote Application form'!$C$113:$AR$264,ROW()-11,FALSE))</f>
        <v/>
      </c>
      <c r="AM58" t="str">
        <f>IF('Quote Application form'!AQ159=0,"",HLOOKUP(AM$13,'Quote Application form'!$C$113:$AR$264,ROW()-11,FALSE))</f>
        <v/>
      </c>
      <c r="AN58" t="str">
        <f>IF('Quote Application form'!AR159=0,"",HLOOKUP(AN$13,'Quote Application form'!$C$113:$AR$264,ROW()-11,FALSE))</f>
        <v/>
      </c>
      <c r="AO58" t="str">
        <f>IF('Quote Application form'!AS159=0,"",HLOOKUP(AO$13,'Quote Application form'!$C$113:$AR$264,ROW()-11,FALSE))</f>
        <v/>
      </c>
      <c r="AP58" t="str">
        <f>IF('Quote Application form'!AT159=0,"",HLOOKUP(AP$13,'Quote Application form'!$C$113:$AR$264,ROW()-11,FALSE))</f>
        <v/>
      </c>
    </row>
    <row r="59" spans="1:42" x14ac:dyDescent="0.2">
      <c r="A59" t="str">
        <f>IFERROR(IF(HLOOKUP(A$13,'Quote Application form'!$C$113:$AR$264,ROW()-11,FALSE)=0,"",HLOOKUP(A$13,'Quote Application form'!$C$113:$AR$264,ROW()-11,FALSE)),"")</f>
        <v/>
      </c>
      <c r="B59" t="str">
        <f>IFERROR(IF(HLOOKUP(B$13,'Quote Application form'!$C$113:$AR$264,ROW()-11,FALSE)=0,"",HLOOKUP(B$13,'Quote Application form'!$C$113:$AR$264,ROW()-11,FALSE)),"")</f>
        <v/>
      </c>
      <c r="C59" t="str">
        <f>IFERROR(IF(HLOOKUP(C$13,'Quote Application form'!$C$113:$AR$264,ROW()-11,FALSE)=0,"",HLOOKUP(C$13,'Quote Application form'!$C$113:$AR$264,ROW()-11,FALSE)),"")</f>
        <v/>
      </c>
      <c r="D59" t="str">
        <f>IFERROR(IF(HLOOKUP(D$13,'Quote Application form'!$C$113:$AR$264,ROW()-11,FALSE)=0,"",HLOOKUP(D$13,'Quote Application form'!$C$113:$AR$264,ROW()-11,FALSE)),"")</f>
        <v/>
      </c>
      <c r="E59" t="str">
        <f>IFERROR(IF(HLOOKUP(E$13,'Quote Application form'!$C$113:$AR$264,ROW()-11,FALSE)=0,"",HLOOKUP(E$13,'Quote Application form'!$C$113:$AR$264,ROW()-11,FALSE)),"")</f>
        <v/>
      </c>
      <c r="F59" t="str">
        <f>IFERROR(IF(HLOOKUP(F$13,'Quote Application form'!$C$113:$AR$264,ROW()-11,FALSE)=0,"",HLOOKUP(F$13,'Quote Application form'!$C$113:$AR$264,ROW()-11,FALSE)),"")</f>
        <v/>
      </c>
      <c r="G59" t="str">
        <f>IFERROR(IF(HLOOKUP(G$13,'Quote Application form'!$C$113:$AR$264,ROW()-11,FALSE)=0,"",HLOOKUP(G$13,'Quote Application form'!$C$113:$AR$264,ROW()-11,FALSE)),"")</f>
        <v/>
      </c>
      <c r="H59" t="str">
        <f>IFERROR(IF(HLOOKUP(H$13,'Quote Application form'!$C$113:$AR$264,ROW()-11,FALSE)=0,"",HLOOKUP(H$13,'Quote Application form'!$C$113:$AR$264,ROW()-11,FALSE)),"")</f>
        <v/>
      </c>
      <c r="I59" t="str">
        <f>IFERROR(IF(HLOOKUP(I$13,'Quote Application form'!$C$113:$AR$264,ROW()-11,FALSE)=0,"",HLOOKUP(I$13,'Quote Application form'!$C$113:$AR$264,ROW()-11,FALSE)),"")</f>
        <v/>
      </c>
      <c r="J59" t="str">
        <f>IFERROR(IF(HLOOKUP(J$13,'Quote Application form'!$C$113:$AR$264,ROW()-11,FALSE)=0,"",HLOOKUP(J$13,'Quote Application form'!$C$113:$AR$264,ROW()-11,FALSE)),"")</f>
        <v/>
      </c>
      <c r="K59" t="str">
        <f>IFERROR(IF(HLOOKUP(K$13,'Quote Application form'!$C$113:$AR$264,ROW()-11,FALSE)=0,"",HLOOKUP(K$13,'Quote Application form'!$C$113:$AR$264,ROW()-11,FALSE)),"")</f>
        <v/>
      </c>
      <c r="L59" t="str">
        <f>IFERROR(IF(HLOOKUP(L$13,'Quote Application form'!$C$113:$AR$264,ROW()-11,FALSE)=0,"",HLOOKUP(L$13,'Quote Application form'!$C$113:$AR$264,ROW()-11,FALSE)),"")</f>
        <v/>
      </c>
      <c r="M59" t="str">
        <f>IFERROR(IF(HLOOKUP(M$13,'Quote Application form'!$C$113:$AR$264,ROW()-11,FALSE)=0,"",HLOOKUP(M$13,'Quote Application form'!$C$113:$AR$264,ROW()-11,FALSE)),"")</f>
        <v/>
      </c>
      <c r="N59" t="str">
        <f>IFERROR(IF(HLOOKUP(N$13,'Quote Application form'!$C$113:$AR$264,ROW()-11,FALSE)=0,"",HLOOKUP(N$13,'Quote Application form'!$C$113:$AR$264,ROW()-11,FALSE)),"")</f>
        <v/>
      </c>
      <c r="O59" t="str">
        <f>IFERROR(IF(HLOOKUP(O$13,'Quote Application form'!$C$113:$AR$264,ROW()-11,FALSE)=0,"",HLOOKUP(O$13,'Quote Application form'!$C$113:$AR$264,ROW()-11,FALSE)),"")</f>
        <v/>
      </c>
      <c r="P59" t="str">
        <f>IFERROR(IF(HLOOKUP(P$13,'Quote Application form'!$C$113:$AR$264,ROW()-11,FALSE)=0,"",HLOOKUP(P$13,'Quote Application form'!$C$113:$AR$264,ROW()-11,FALSE)),"")</f>
        <v/>
      </c>
      <c r="Q59" t="str">
        <f>IFERROR(IF(HLOOKUP(Q$13,'Quote Application form'!$C$113:$AR$264,ROW()-11,FALSE)=0,"",HLOOKUP(Q$13,'Quote Application form'!$C$113:$AR$264,ROW()-11,FALSE)),"")</f>
        <v/>
      </c>
      <c r="R59" t="str">
        <f>IFERROR(IF(HLOOKUP(R$13,'Quote Application form'!$C$113:$AR$264,ROW()-11,FALSE)=0,"",HLOOKUP(R$13,'Quote Application form'!$C$113:$AR$264,ROW()-11,FALSE)),"")</f>
        <v/>
      </c>
      <c r="S59" t="str">
        <f>IFERROR(IF(HLOOKUP(S$13,'Quote Application form'!$C$113:$AR$264,ROW()-11,FALSE)=0,"",HLOOKUP(S$13,'Quote Application form'!$C$113:$AR$264,ROW()-11,FALSE)),"")</f>
        <v/>
      </c>
      <c r="T59" t="str">
        <f>IFERROR(IF(HLOOKUP(T$13,'Quote Application form'!$C$113:$AR$264,ROW()-11,FALSE)=0,"",HLOOKUP(T$13,'Quote Application form'!$C$113:$AR$264,ROW()-11,FALSE)),"")</f>
        <v/>
      </c>
      <c r="U59" t="str">
        <f>IFERROR(IF(HLOOKUP(U$13,'Quote Application form'!$C$113:$AR$264,ROW()-11,FALSE)=0,"",HLOOKUP(U$13,'Quote Application form'!$C$113:$AR$264,ROW()-11,FALSE)),"")</f>
        <v/>
      </c>
      <c r="V59" t="str">
        <f>IFERROR(IF(HLOOKUP(V$13,'Quote Application form'!$C$113:$AR$264,ROW()-11,FALSE)=0,"",HLOOKUP(V$13,'Quote Application form'!$C$113:$AR$264,ROW()-11,FALSE)),"")</f>
        <v/>
      </c>
      <c r="W59" t="str">
        <f>IFERROR(IF(HLOOKUP(W$13,'Quote Application form'!$C$113:$AR$264,ROW()-11,FALSE)=0,"",HLOOKUP(W$13,'Quote Application form'!$C$113:$AR$264,ROW()-11,FALSE)),"")</f>
        <v/>
      </c>
      <c r="X59" t="str">
        <f>IFERROR(IF(HLOOKUP(X$13,'Quote Application form'!$C$113:$AR$264,ROW()-11,FALSE)=0,"",HLOOKUP(X$13,'Quote Application form'!$C$113:$AR$264,ROW()-11,FALSE)),"")</f>
        <v/>
      </c>
      <c r="Y59" t="str">
        <f>IFERROR(IF(HLOOKUP(Y$13,'Quote Application form'!$C$113:$AR$264,ROW()-11,FALSE)=0,"",HLOOKUP(Y$13,'Quote Application form'!$C$113:$AR$264,ROW()-11,FALSE)),"")</f>
        <v/>
      </c>
      <c r="Z59" t="str">
        <f>IFERROR(IF(HLOOKUP(Z$13,'Quote Application form'!$C$113:$AR$264,ROW()-11,FALSE)=0,"",HLOOKUP(Z$13,'Quote Application form'!$C$113:$AR$264,ROW()-11,FALSE)),"")</f>
        <v/>
      </c>
      <c r="AA59" t="str">
        <f>IFERROR(IF(HLOOKUP(AA$13,'Quote Application form'!$C$113:$AR$264,ROW()-11,FALSE)=0,"",HLOOKUP(AA$13,'Quote Application form'!$C$113:$AR$264,ROW()-11,FALSE)),"")</f>
        <v/>
      </c>
      <c r="AB59" t="str">
        <f>IFERROR(IF(HLOOKUP(AB$13,'Quote Application form'!$C$113:$AR$264,ROW()-11,FALSE)=0,"",HLOOKUP(AB$13,'Quote Application form'!$C$113:$AR$264,ROW()-11,FALSE)),"")</f>
        <v/>
      </c>
      <c r="AC59" t="str">
        <f>IFERROR(IF(HLOOKUP(AC$13,'Quote Application form'!$C$113:$AR$264,ROW()-11,FALSE)=0,"",HLOOKUP(AC$13,'Quote Application form'!$C$113:$AR$264,ROW()-11,FALSE)),"")</f>
        <v/>
      </c>
      <c r="AD59" t="str">
        <f>IFERROR(IF(HLOOKUP(AD$13,'Quote Application form'!$C$113:$AR$264,ROW()-11,FALSE)=0,"",HLOOKUP(AD$13,'Quote Application form'!$C$113:$AR$264,ROW()-11,FALSE)),"")</f>
        <v/>
      </c>
      <c r="AE59" t="str">
        <f>IFERROR(IF(HLOOKUP(AE$13,'Quote Application form'!$C$113:$AR$264,ROW()-11,FALSE)=0,"",HLOOKUP(AE$13,'Quote Application form'!$C$113:$AR$264,ROW()-11,FALSE)),"")</f>
        <v/>
      </c>
      <c r="AF59" t="str">
        <f>IF('Quote Application form'!AJ160=0,"",HLOOKUP(AF$13,'Quote Application form'!$C$113:$AR$264,ROW()-11,FALSE))</f>
        <v/>
      </c>
      <c r="AG59" t="str">
        <f>IF('Quote Application form'!AK160=0,"",HLOOKUP(AG$13,'Quote Application form'!$C$113:$AR$264,ROW()-11,FALSE))</f>
        <v/>
      </c>
      <c r="AH59" t="str">
        <f>IF('Quote Application form'!AL160=0,"",HLOOKUP(AH$13,'Quote Application form'!$C$113:$AR$264,ROW()-11,FALSE))</f>
        <v/>
      </c>
      <c r="AI59" t="str">
        <f>IF('Quote Application form'!AM160=0,"",HLOOKUP(AI$13,'Quote Application form'!$C$113:$AR$264,ROW()-11,FALSE))</f>
        <v/>
      </c>
      <c r="AJ59" t="str">
        <f>IF('Quote Application form'!AN160=0,"",HLOOKUP(AJ$13,'Quote Application form'!$C$113:$AR$264,ROW()-11,FALSE))</f>
        <v/>
      </c>
      <c r="AK59" t="str">
        <f>IF('Quote Application form'!AO160=0,"",HLOOKUP(AK$13,'Quote Application form'!$C$113:$AR$264,ROW()-11,FALSE))</f>
        <v/>
      </c>
      <c r="AL59" t="str">
        <f>IF('Quote Application form'!AP160=0,"",HLOOKUP(AL$13,'Quote Application form'!$C$113:$AR$264,ROW()-11,FALSE))</f>
        <v/>
      </c>
      <c r="AM59" t="str">
        <f>IF('Quote Application form'!AQ160=0,"",HLOOKUP(AM$13,'Quote Application form'!$C$113:$AR$264,ROW()-11,FALSE))</f>
        <v/>
      </c>
      <c r="AN59" t="str">
        <f>IF('Quote Application form'!AR160=0,"",HLOOKUP(AN$13,'Quote Application form'!$C$113:$AR$264,ROW()-11,FALSE))</f>
        <v/>
      </c>
      <c r="AO59" t="str">
        <f>IF('Quote Application form'!AS160=0,"",HLOOKUP(AO$13,'Quote Application form'!$C$113:$AR$264,ROW()-11,FALSE))</f>
        <v/>
      </c>
      <c r="AP59" t="str">
        <f>IF('Quote Application form'!AT160=0,"",HLOOKUP(AP$13,'Quote Application form'!$C$113:$AR$264,ROW()-11,FALSE))</f>
        <v/>
      </c>
    </row>
    <row r="60" spans="1:42" x14ac:dyDescent="0.2">
      <c r="A60" t="str">
        <f>IFERROR(IF(HLOOKUP(A$13,'Quote Application form'!$C$113:$AR$264,ROW()-11,FALSE)=0,"",HLOOKUP(A$13,'Quote Application form'!$C$113:$AR$264,ROW()-11,FALSE)),"")</f>
        <v/>
      </c>
      <c r="B60" t="str">
        <f>IFERROR(IF(HLOOKUP(B$13,'Quote Application form'!$C$113:$AR$264,ROW()-11,FALSE)=0,"",HLOOKUP(B$13,'Quote Application form'!$C$113:$AR$264,ROW()-11,FALSE)),"")</f>
        <v/>
      </c>
      <c r="C60" t="str">
        <f>IFERROR(IF(HLOOKUP(C$13,'Quote Application form'!$C$113:$AR$264,ROW()-11,FALSE)=0,"",HLOOKUP(C$13,'Quote Application form'!$C$113:$AR$264,ROW()-11,FALSE)),"")</f>
        <v/>
      </c>
      <c r="D60" t="str">
        <f>IFERROR(IF(HLOOKUP(D$13,'Quote Application form'!$C$113:$AR$264,ROW()-11,FALSE)=0,"",HLOOKUP(D$13,'Quote Application form'!$C$113:$AR$264,ROW()-11,FALSE)),"")</f>
        <v/>
      </c>
      <c r="E60" t="str">
        <f>IFERROR(IF(HLOOKUP(E$13,'Quote Application form'!$C$113:$AR$264,ROW()-11,FALSE)=0,"",HLOOKUP(E$13,'Quote Application form'!$C$113:$AR$264,ROW()-11,FALSE)),"")</f>
        <v/>
      </c>
      <c r="F60" t="str">
        <f>IFERROR(IF(HLOOKUP(F$13,'Quote Application form'!$C$113:$AR$264,ROW()-11,FALSE)=0,"",HLOOKUP(F$13,'Quote Application form'!$C$113:$AR$264,ROW()-11,FALSE)),"")</f>
        <v/>
      </c>
      <c r="G60" t="str">
        <f>IFERROR(IF(HLOOKUP(G$13,'Quote Application form'!$C$113:$AR$264,ROW()-11,FALSE)=0,"",HLOOKUP(G$13,'Quote Application form'!$C$113:$AR$264,ROW()-11,FALSE)),"")</f>
        <v/>
      </c>
      <c r="H60" t="str">
        <f>IFERROR(IF(HLOOKUP(H$13,'Quote Application form'!$C$113:$AR$264,ROW()-11,FALSE)=0,"",HLOOKUP(H$13,'Quote Application form'!$C$113:$AR$264,ROW()-11,FALSE)),"")</f>
        <v/>
      </c>
      <c r="I60" t="str">
        <f>IFERROR(IF(HLOOKUP(I$13,'Quote Application form'!$C$113:$AR$264,ROW()-11,FALSE)=0,"",HLOOKUP(I$13,'Quote Application form'!$C$113:$AR$264,ROW()-11,FALSE)),"")</f>
        <v/>
      </c>
      <c r="J60" t="str">
        <f>IFERROR(IF(HLOOKUP(J$13,'Quote Application form'!$C$113:$AR$264,ROW()-11,FALSE)=0,"",HLOOKUP(J$13,'Quote Application form'!$C$113:$AR$264,ROW()-11,FALSE)),"")</f>
        <v/>
      </c>
      <c r="K60" t="str">
        <f>IFERROR(IF(HLOOKUP(K$13,'Quote Application form'!$C$113:$AR$264,ROW()-11,FALSE)=0,"",HLOOKUP(K$13,'Quote Application form'!$C$113:$AR$264,ROW()-11,FALSE)),"")</f>
        <v/>
      </c>
      <c r="L60" t="str">
        <f>IFERROR(IF(HLOOKUP(L$13,'Quote Application form'!$C$113:$AR$264,ROW()-11,FALSE)=0,"",HLOOKUP(L$13,'Quote Application form'!$C$113:$AR$264,ROW()-11,FALSE)),"")</f>
        <v/>
      </c>
      <c r="M60" t="str">
        <f>IFERROR(IF(HLOOKUP(M$13,'Quote Application form'!$C$113:$AR$264,ROW()-11,FALSE)=0,"",HLOOKUP(M$13,'Quote Application form'!$C$113:$AR$264,ROW()-11,FALSE)),"")</f>
        <v/>
      </c>
      <c r="N60" t="str">
        <f>IFERROR(IF(HLOOKUP(N$13,'Quote Application form'!$C$113:$AR$264,ROW()-11,FALSE)=0,"",HLOOKUP(N$13,'Quote Application form'!$C$113:$AR$264,ROW()-11,FALSE)),"")</f>
        <v/>
      </c>
      <c r="O60" t="str">
        <f>IFERROR(IF(HLOOKUP(O$13,'Quote Application form'!$C$113:$AR$264,ROW()-11,FALSE)=0,"",HLOOKUP(O$13,'Quote Application form'!$C$113:$AR$264,ROW()-11,FALSE)),"")</f>
        <v/>
      </c>
      <c r="P60" t="str">
        <f>IFERROR(IF(HLOOKUP(P$13,'Quote Application form'!$C$113:$AR$264,ROW()-11,FALSE)=0,"",HLOOKUP(P$13,'Quote Application form'!$C$113:$AR$264,ROW()-11,FALSE)),"")</f>
        <v/>
      </c>
      <c r="Q60" t="str">
        <f>IFERROR(IF(HLOOKUP(Q$13,'Quote Application form'!$C$113:$AR$264,ROW()-11,FALSE)=0,"",HLOOKUP(Q$13,'Quote Application form'!$C$113:$AR$264,ROW()-11,FALSE)),"")</f>
        <v/>
      </c>
      <c r="R60" t="str">
        <f>IFERROR(IF(HLOOKUP(R$13,'Quote Application form'!$C$113:$AR$264,ROW()-11,FALSE)=0,"",HLOOKUP(R$13,'Quote Application form'!$C$113:$AR$264,ROW()-11,FALSE)),"")</f>
        <v/>
      </c>
      <c r="S60" t="str">
        <f>IFERROR(IF(HLOOKUP(S$13,'Quote Application form'!$C$113:$AR$264,ROW()-11,FALSE)=0,"",HLOOKUP(S$13,'Quote Application form'!$C$113:$AR$264,ROW()-11,FALSE)),"")</f>
        <v/>
      </c>
      <c r="T60" t="str">
        <f>IFERROR(IF(HLOOKUP(T$13,'Quote Application form'!$C$113:$AR$264,ROW()-11,FALSE)=0,"",HLOOKUP(T$13,'Quote Application form'!$C$113:$AR$264,ROW()-11,FALSE)),"")</f>
        <v/>
      </c>
      <c r="U60" t="str">
        <f>IFERROR(IF(HLOOKUP(U$13,'Quote Application form'!$C$113:$AR$264,ROW()-11,FALSE)=0,"",HLOOKUP(U$13,'Quote Application form'!$C$113:$AR$264,ROW()-11,FALSE)),"")</f>
        <v/>
      </c>
      <c r="V60" t="str">
        <f>IFERROR(IF(HLOOKUP(V$13,'Quote Application form'!$C$113:$AR$264,ROW()-11,FALSE)=0,"",HLOOKUP(V$13,'Quote Application form'!$C$113:$AR$264,ROW()-11,FALSE)),"")</f>
        <v/>
      </c>
      <c r="W60" t="str">
        <f>IFERROR(IF(HLOOKUP(W$13,'Quote Application form'!$C$113:$AR$264,ROW()-11,FALSE)=0,"",HLOOKUP(W$13,'Quote Application form'!$C$113:$AR$264,ROW()-11,FALSE)),"")</f>
        <v/>
      </c>
      <c r="X60" t="str">
        <f>IFERROR(IF(HLOOKUP(X$13,'Quote Application form'!$C$113:$AR$264,ROW()-11,FALSE)=0,"",HLOOKUP(X$13,'Quote Application form'!$C$113:$AR$264,ROW()-11,FALSE)),"")</f>
        <v/>
      </c>
      <c r="Y60" t="str">
        <f>IFERROR(IF(HLOOKUP(Y$13,'Quote Application form'!$C$113:$AR$264,ROW()-11,FALSE)=0,"",HLOOKUP(Y$13,'Quote Application form'!$C$113:$AR$264,ROW()-11,FALSE)),"")</f>
        <v/>
      </c>
      <c r="Z60" t="str">
        <f>IFERROR(IF(HLOOKUP(Z$13,'Quote Application form'!$C$113:$AR$264,ROW()-11,FALSE)=0,"",HLOOKUP(Z$13,'Quote Application form'!$C$113:$AR$264,ROW()-11,FALSE)),"")</f>
        <v/>
      </c>
      <c r="AA60" t="str">
        <f>IFERROR(IF(HLOOKUP(AA$13,'Quote Application form'!$C$113:$AR$264,ROW()-11,FALSE)=0,"",HLOOKUP(AA$13,'Quote Application form'!$C$113:$AR$264,ROW()-11,FALSE)),"")</f>
        <v/>
      </c>
      <c r="AB60" t="str">
        <f>IFERROR(IF(HLOOKUP(AB$13,'Quote Application form'!$C$113:$AR$264,ROW()-11,FALSE)=0,"",HLOOKUP(AB$13,'Quote Application form'!$C$113:$AR$264,ROW()-11,FALSE)),"")</f>
        <v/>
      </c>
      <c r="AC60" t="str">
        <f>IFERROR(IF(HLOOKUP(AC$13,'Quote Application form'!$C$113:$AR$264,ROW()-11,FALSE)=0,"",HLOOKUP(AC$13,'Quote Application form'!$C$113:$AR$264,ROW()-11,FALSE)),"")</f>
        <v/>
      </c>
      <c r="AD60" t="str">
        <f>IFERROR(IF(HLOOKUP(AD$13,'Quote Application form'!$C$113:$AR$264,ROW()-11,FALSE)=0,"",HLOOKUP(AD$13,'Quote Application form'!$C$113:$AR$264,ROW()-11,FALSE)),"")</f>
        <v/>
      </c>
      <c r="AE60" t="str">
        <f>IFERROR(IF(HLOOKUP(AE$13,'Quote Application form'!$C$113:$AR$264,ROW()-11,FALSE)=0,"",HLOOKUP(AE$13,'Quote Application form'!$C$113:$AR$264,ROW()-11,FALSE)),"")</f>
        <v/>
      </c>
      <c r="AF60" t="str">
        <f>IF('Quote Application form'!AJ161=0,"",HLOOKUP(AF$13,'Quote Application form'!$C$113:$AR$264,ROW()-11,FALSE))</f>
        <v/>
      </c>
      <c r="AG60" t="str">
        <f>IF('Quote Application form'!AK161=0,"",HLOOKUP(AG$13,'Quote Application form'!$C$113:$AR$264,ROW()-11,FALSE))</f>
        <v/>
      </c>
      <c r="AH60" t="str">
        <f>IF('Quote Application form'!AL161=0,"",HLOOKUP(AH$13,'Quote Application form'!$C$113:$AR$264,ROW()-11,FALSE))</f>
        <v/>
      </c>
      <c r="AI60" t="str">
        <f>IF('Quote Application form'!AM161=0,"",HLOOKUP(AI$13,'Quote Application form'!$C$113:$AR$264,ROW()-11,FALSE))</f>
        <v/>
      </c>
      <c r="AJ60" t="str">
        <f>IF('Quote Application form'!AN161=0,"",HLOOKUP(AJ$13,'Quote Application form'!$C$113:$AR$264,ROW()-11,FALSE))</f>
        <v/>
      </c>
      <c r="AK60" t="str">
        <f>IF('Quote Application form'!AO161=0,"",HLOOKUP(AK$13,'Quote Application form'!$C$113:$AR$264,ROW()-11,FALSE))</f>
        <v/>
      </c>
      <c r="AL60" t="str">
        <f>IF('Quote Application form'!AP161=0,"",HLOOKUP(AL$13,'Quote Application form'!$C$113:$AR$264,ROW()-11,FALSE))</f>
        <v/>
      </c>
      <c r="AM60" t="str">
        <f>IF('Quote Application form'!AQ161=0,"",HLOOKUP(AM$13,'Quote Application form'!$C$113:$AR$264,ROW()-11,FALSE))</f>
        <v/>
      </c>
      <c r="AN60" t="str">
        <f>IF('Quote Application form'!AR161=0,"",HLOOKUP(AN$13,'Quote Application form'!$C$113:$AR$264,ROW()-11,FALSE))</f>
        <v/>
      </c>
      <c r="AO60" t="str">
        <f>IF('Quote Application form'!AS161=0,"",HLOOKUP(AO$13,'Quote Application form'!$C$113:$AR$264,ROW()-11,FALSE))</f>
        <v/>
      </c>
      <c r="AP60" t="str">
        <f>IF('Quote Application form'!AT161=0,"",HLOOKUP(AP$13,'Quote Application form'!$C$113:$AR$264,ROW()-11,FALSE))</f>
        <v/>
      </c>
    </row>
    <row r="61" spans="1:42" x14ac:dyDescent="0.2">
      <c r="A61" t="str">
        <f>IFERROR(IF(HLOOKUP(A$13,'Quote Application form'!$C$113:$AR$264,ROW()-11,FALSE)=0,"",HLOOKUP(A$13,'Quote Application form'!$C$113:$AR$264,ROW()-11,FALSE)),"")</f>
        <v/>
      </c>
      <c r="B61" t="str">
        <f>IFERROR(IF(HLOOKUP(B$13,'Quote Application form'!$C$113:$AR$264,ROW()-11,FALSE)=0,"",HLOOKUP(B$13,'Quote Application form'!$C$113:$AR$264,ROW()-11,FALSE)),"")</f>
        <v/>
      </c>
      <c r="C61" t="str">
        <f>IFERROR(IF(HLOOKUP(C$13,'Quote Application form'!$C$113:$AR$264,ROW()-11,FALSE)=0,"",HLOOKUP(C$13,'Quote Application form'!$C$113:$AR$264,ROW()-11,FALSE)),"")</f>
        <v/>
      </c>
      <c r="D61" t="str">
        <f>IFERROR(IF(HLOOKUP(D$13,'Quote Application form'!$C$113:$AR$264,ROW()-11,FALSE)=0,"",HLOOKUP(D$13,'Quote Application form'!$C$113:$AR$264,ROW()-11,FALSE)),"")</f>
        <v/>
      </c>
      <c r="E61" t="str">
        <f>IFERROR(IF(HLOOKUP(E$13,'Quote Application form'!$C$113:$AR$264,ROW()-11,FALSE)=0,"",HLOOKUP(E$13,'Quote Application form'!$C$113:$AR$264,ROW()-11,FALSE)),"")</f>
        <v/>
      </c>
      <c r="F61" t="str">
        <f>IFERROR(IF(HLOOKUP(F$13,'Quote Application form'!$C$113:$AR$264,ROW()-11,FALSE)=0,"",HLOOKUP(F$13,'Quote Application form'!$C$113:$AR$264,ROW()-11,FALSE)),"")</f>
        <v/>
      </c>
      <c r="G61" t="str">
        <f>IFERROR(IF(HLOOKUP(G$13,'Quote Application form'!$C$113:$AR$264,ROW()-11,FALSE)=0,"",HLOOKUP(G$13,'Quote Application form'!$C$113:$AR$264,ROW()-11,FALSE)),"")</f>
        <v/>
      </c>
      <c r="H61" t="str">
        <f>IFERROR(IF(HLOOKUP(H$13,'Quote Application form'!$C$113:$AR$264,ROW()-11,FALSE)=0,"",HLOOKUP(H$13,'Quote Application form'!$C$113:$AR$264,ROW()-11,FALSE)),"")</f>
        <v/>
      </c>
      <c r="I61" t="str">
        <f>IFERROR(IF(HLOOKUP(I$13,'Quote Application form'!$C$113:$AR$264,ROW()-11,FALSE)=0,"",HLOOKUP(I$13,'Quote Application form'!$C$113:$AR$264,ROW()-11,FALSE)),"")</f>
        <v/>
      </c>
      <c r="J61" t="str">
        <f>IFERROR(IF(HLOOKUP(J$13,'Quote Application form'!$C$113:$AR$264,ROW()-11,FALSE)=0,"",HLOOKUP(J$13,'Quote Application form'!$C$113:$AR$264,ROW()-11,FALSE)),"")</f>
        <v/>
      </c>
      <c r="K61" t="str">
        <f>IFERROR(IF(HLOOKUP(K$13,'Quote Application form'!$C$113:$AR$264,ROW()-11,FALSE)=0,"",HLOOKUP(K$13,'Quote Application form'!$C$113:$AR$264,ROW()-11,FALSE)),"")</f>
        <v/>
      </c>
      <c r="L61" t="str">
        <f>IFERROR(IF(HLOOKUP(L$13,'Quote Application form'!$C$113:$AR$264,ROW()-11,FALSE)=0,"",HLOOKUP(L$13,'Quote Application form'!$C$113:$AR$264,ROW()-11,FALSE)),"")</f>
        <v/>
      </c>
      <c r="M61" t="str">
        <f>IFERROR(IF(HLOOKUP(M$13,'Quote Application form'!$C$113:$AR$264,ROW()-11,FALSE)=0,"",HLOOKUP(M$13,'Quote Application form'!$C$113:$AR$264,ROW()-11,FALSE)),"")</f>
        <v/>
      </c>
      <c r="N61" t="str">
        <f>IFERROR(IF(HLOOKUP(N$13,'Quote Application form'!$C$113:$AR$264,ROW()-11,FALSE)=0,"",HLOOKUP(N$13,'Quote Application form'!$C$113:$AR$264,ROW()-11,FALSE)),"")</f>
        <v/>
      </c>
      <c r="O61" t="str">
        <f>IFERROR(IF(HLOOKUP(O$13,'Quote Application form'!$C$113:$AR$264,ROW()-11,FALSE)=0,"",HLOOKUP(O$13,'Quote Application form'!$C$113:$AR$264,ROW()-11,FALSE)),"")</f>
        <v/>
      </c>
      <c r="P61" t="str">
        <f>IFERROR(IF(HLOOKUP(P$13,'Quote Application form'!$C$113:$AR$264,ROW()-11,FALSE)=0,"",HLOOKUP(P$13,'Quote Application form'!$C$113:$AR$264,ROW()-11,FALSE)),"")</f>
        <v/>
      </c>
      <c r="Q61" t="str">
        <f>IFERROR(IF(HLOOKUP(Q$13,'Quote Application form'!$C$113:$AR$264,ROW()-11,FALSE)=0,"",HLOOKUP(Q$13,'Quote Application form'!$C$113:$AR$264,ROW()-11,FALSE)),"")</f>
        <v/>
      </c>
      <c r="R61" t="str">
        <f>IFERROR(IF(HLOOKUP(R$13,'Quote Application form'!$C$113:$AR$264,ROW()-11,FALSE)=0,"",HLOOKUP(R$13,'Quote Application form'!$C$113:$AR$264,ROW()-11,FALSE)),"")</f>
        <v/>
      </c>
      <c r="S61" t="str">
        <f>IFERROR(IF(HLOOKUP(S$13,'Quote Application form'!$C$113:$AR$264,ROW()-11,FALSE)=0,"",HLOOKUP(S$13,'Quote Application form'!$C$113:$AR$264,ROW()-11,FALSE)),"")</f>
        <v/>
      </c>
      <c r="T61" t="str">
        <f>IFERROR(IF(HLOOKUP(T$13,'Quote Application form'!$C$113:$AR$264,ROW()-11,FALSE)=0,"",HLOOKUP(T$13,'Quote Application form'!$C$113:$AR$264,ROW()-11,FALSE)),"")</f>
        <v/>
      </c>
      <c r="U61" t="str">
        <f>IFERROR(IF(HLOOKUP(U$13,'Quote Application form'!$C$113:$AR$264,ROW()-11,FALSE)=0,"",HLOOKUP(U$13,'Quote Application form'!$C$113:$AR$264,ROW()-11,FALSE)),"")</f>
        <v/>
      </c>
      <c r="V61" t="str">
        <f>IFERROR(IF(HLOOKUP(V$13,'Quote Application form'!$C$113:$AR$264,ROW()-11,FALSE)=0,"",HLOOKUP(V$13,'Quote Application form'!$C$113:$AR$264,ROW()-11,FALSE)),"")</f>
        <v/>
      </c>
      <c r="W61" t="str">
        <f>IFERROR(IF(HLOOKUP(W$13,'Quote Application form'!$C$113:$AR$264,ROW()-11,FALSE)=0,"",HLOOKUP(W$13,'Quote Application form'!$C$113:$AR$264,ROW()-11,FALSE)),"")</f>
        <v/>
      </c>
      <c r="X61" t="str">
        <f>IFERROR(IF(HLOOKUP(X$13,'Quote Application form'!$C$113:$AR$264,ROW()-11,FALSE)=0,"",HLOOKUP(X$13,'Quote Application form'!$C$113:$AR$264,ROW()-11,FALSE)),"")</f>
        <v/>
      </c>
      <c r="Y61" t="str">
        <f>IFERROR(IF(HLOOKUP(Y$13,'Quote Application form'!$C$113:$AR$264,ROW()-11,FALSE)=0,"",HLOOKUP(Y$13,'Quote Application form'!$C$113:$AR$264,ROW()-11,FALSE)),"")</f>
        <v/>
      </c>
      <c r="Z61" t="str">
        <f>IFERROR(IF(HLOOKUP(Z$13,'Quote Application form'!$C$113:$AR$264,ROW()-11,FALSE)=0,"",HLOOKUP(Z$13,'Quote Application form'!$C$113:$AR$264,ROW()-11,FALSE)),"")</f>
        <v/>
      </c>
      <c r="AA61" t="str">
        <f>IFERROR(IF(HLOOKUP(AA$13,'Quote Application form'!$C$113:$AR$264,ROW()-11,FALSE)=0,"",HLOOKUP(AA$13,'Quote Application form'!$C$113:$AR$264,ROW()-11,FALSE)),"")</f>
        <v/>
      </c>
      <c r="AB61" t="str">
        <f>IFERROR(IF(HLOOKUP(AB$13,'Quote Application form'!$C$113:$AR$264,ROW()-11,FALSE)=0,"",HLOOKUP(AB$13,'Quote Application form'!$C$113:$AR$264,ROW()-11,FALSE)),"")</f>
        <v/>
      </c>
      <c r="AC61" t="str">
        <f>IFERROR(IF(HLOOKUP(AC$13,'Quote Application form'!$C$113:$AR$264,ROW()-11,FALSE)=0,"",HLOOKUP(AC$13,'Quote Application form'!$C$113:$AR$264,ROW()-11,FALSE)),"")</f>
        <v/>
      </c>
      <c r="AD61" t="str">
        <f>IFERROR(IF(HLOOKUP(AD$13,'Quote Application form'!$C$113:$AR$264,ROW()-11,FALSE)=0,"",HLOOKUP(AD$13,'Quote Application form'!$C$113:$AR$264,ROW()-11,FALSE)),"")</f>
        <v/>
      </c>
      <c r="AE61" t="str">
        <f>IFERROR(IF(HLOOKUP(AE$13,'Quote Application form'!$C$113:$AR$264,ROW()-11,FALSE)=0,"",HLOOKUP(AE$13,'Quote Application form'!$C$113:$AR$264,ROW()-11,FALSE)),"")</f>
        <v/>
      </c>
      <c r="AF61" t="str">
        <f>IF('Quote Application form'!AJ162=0,"",HLOOKUP(AF$13,'Quote Application form'!$C$113:$AR$264,ROW()-11,FALSE))</f>
        <v/>
      </c>
      <c r="AG61" t="str">
        <f>IF('Quote Application form'!AK162=0,"",HLOOKUP(AG$13,'Quote Application form'!$C$113:$AR$264,ROW()-11,FALSE))</f>
        <v/>
      </c>
      <c r="AH61" t="str">
        <f>IF('Quote Application form'!AL162=0,"",HLOOKUP(AH$13,'Quote Application form'!$C$113:$AR$264,ROW()-11,FALSE))</f>
        <v/>
      </c>
      <c r="AI61" t="str">
        <f>IF('Quote Application form'!AM162=0,"",HLOOKUP(AI$13,'Quote Application form'!$C$113:$AR$264,ROW()-11,FALSE))</f>
        <v/>
      </c>
      <c r="AJ61" t="str">
        <f>IF('Quote Application form'!AN162=0,"",HLOOKUP(AJ$13,'Quote Application form'!$C$113:$AR$264,ROW()-11,FALSE))</f>
        <v/>
      </c>
      <c r="AK61" t="str">
        <f>IF('Quote Application form'!AO162=0,"",HLOOKUP(AK$13,'Quote Application form'!$C$113:$AR$264,ROW()-11,FALSE))</f>
        <v/>
      </c>
      <c r="AL61" t="str">
        <f>IF('Quote Application form'!AP162=0,"",HLOOKUP(AL$13,'Quote Application form'!$C$113:$AR$264,ROW()-11,FALSE))</f>
        <v/>
      </c>
      <c r="AM61" t="str">
        <f>IF('Quote Application form'!AQ162=0,"",HLOOKUP(AM$13,'Quote Application form'!$C$113:$AR$264,ROW()-11,FALSE))</f>
        <v/>
      </c>
      <c r="AN61" t="str">
        <f>IF('Quote Application form'!AR162=0,"",HLOOKUP(AN$13,'Quote Application form'!$C$113:$AR$264,ROW()-11,FALSE))</f>
        <v/>
      </c>
      <c r="AO61" t="str">
        <f>IF('Quote Application form'!AS162=0,"",HLOOKUP(AO$13,'Quote Application form'!$C$113:$AR$264,ROW()-11,FALSE))</f>
        <v/>
      </c>
      <c r="AP61" t="str">
        <f>IF('Quote Application form'!AT162=0,"",HLOOKUP(AP$13,'Quote Application form'!$C$113:$AR$264,ROW()-11,FALSE))</f>
        <v/>
      </c>
    </row>
    <row r="62" spans="1:42" x14ac:dyDescent="0.2">
      <c r="A62" t="str">
        <f>IFERROR(IF(HLOOKUP(A$13,'Quote Application form'!$C$113:$AR$264,ROW()-11,FALSE)=0,"",HLOOKUP(A$13,'Quote Application form'!$C$113:$AR$264,ROW()-11,FALSE)),"")</f>
        <v/>
      </c>
      <c r="B62" t="str">
        <f>IFERROR(IF(HLOOKUP(B$13,'Quote Application form'!$C$113:$AR$264,ROW()-11,FALSE)=0,"",HLOOKUP(B$13,'Quote Application form'!$C$113:$AR$264,ROW()-11,FALSE)),"")</f>
        <v/>
      </c>
      <c r="C62" t="str">
        <f>IFERROR(IF(HLOOKUP(C$13,'Quote Application form'!$C$113:$AR$264,ROW()-11,FALSE)=0,"",HLOOKUP(C$13,'Quote Application form'!$C$113:$AR$264,ROW()-11,FALSE)),"")</f>
        <v/>
      </c>
      <c r="D62" t="str">
        <f>IFERROR(IF(HLOOKUP(D$13,'Quote Application form'!$C$113:$AR$264,ROW()-11,FALSE)=0,"",HLOOKUP(D$13,'Quote Application form'!$C$113:$AR$264,ROW()-11,FALSE)),"")</f>
        <v/>
      </c>
      <c r="E62" t="str">
        <f>IFERROR(IF(HLOOKUP(E$13,'Quote Application form'!$C$113:$AR$264,ROW()-11,FALSE)=0,"",HLOOKUP(E$13,'Quote Application form'!$C$113:$AR$264,ROW()-11,FALSE)),"")</f>
        <v/>
      </c>
      <c r="F62" t="str">
        <f>IFERROR(IF(HLOOKUP(F$13,'Quote Application form'!$C$113:$AR$264,ROW()-11,FALSE)=0,"",HLOOKUP(F$13,'Quote Application form'!$C$113:$AR$264,ROW()-11,FALSE)),"")</f>
        <v/>
      </c>
      <c r="G62" t="str">
        <f>IFERROR(IF(HLOOKUP(G$13,'Quote Application form'!$C$113:$AR$264,ROW()-11,FALSE)=0,"",HLOOKUP(G$13,'Quote Application form'!$C$113:$AR$264,ROW()-11,FALSE)),"")</f>
        <v/>
      </c>
      <c r="H62" t="str">
        <f>IFERROR(IF(HLOOKUP(H$13,'Quote Application form'!$C$113:$AR$264,ROW()-11,FALSE)=0,"",HLOOKUP(H$13,'Quote Application form'!$C$113:$AR$264,ROW()-11,FALSE)),"")</f>
        <v/>
      </c>
      <c r="I62" t="str">
        <f>IFERROR(IF(HLOOKUP(I$13,'Quote Application form'!$C$113:$AR$264,ROW()-11,FALSE)=0,"",HLOOKUP(I$13,'Quote Application form'!$C$113:$AR$264,ROW()-11,FALSE)),"")</f>
        <v/>
      </c>
      <c r="J62" t="str">
        <f>IFERROR(IF(HLOOKUP(J$13,'Quote Application form'!$C$113:$AR$264,ROW()-11,FALSE)=0,"",HLOOKUP(J$13,'Quote Application form'!$C$113:$AR$264,ROW()-11,FALSE)),"")</f>
        <v/>
      </c>
      <c r="K62" t="str">
        <f>IFERROR(IF(HLOOKUP(K$13,'Quote Application form'!$C$113:$AR$264,ROW()-11,FALSE)=0,"",HLOOKUP(K$13,'Quote Application form'!$C$113:$AR$264,ROW()-11,FALSE)),"")</f>
        <v/>
      </c>
      <c r="L62" t="str">
        <f>IFERROR(IF(HLOOKUP(L$13,'Quote Application form'!$C$113:$AR$264,ROW()-11,FALSE)=0,"",HLOOKUP(L$13,'Quote Application form'!$C$113:$AR$264,ROW()-11,FALSE)),"")</f>
        <v/>
      </c>
      <c r="M62" t="str">
        <f>IFERROR(IF(HLOOKUP(M$13,'Quote Application form'!$C$113:$AR$264,ROW()-11,FALSE)=0,"",HLOOKUP(M$13,'Quote Application form'!$C$113:$AR$264,ROW()-11,FALSE)),"")</f>
        <v/>
      </c>
      <c r="N62" t="str">
        <f>IFERROR(IF(HLOOKUP(N$13,'Quote Application form'!$C$113:$AR$264,ROW()-11,FALSE)=0,"",HLOOKUP(N$13,'Quote Application form'!$C$113:$AR$264,ROW()-11,FALSE)),"")</f>
        <v/>
      </c>
      <c r="O62" t="str">
        <f>IFERROR(IF(HLOOKUP(O$13,'Quote Application form'!$C$113:$AR$264,ROW()-11,FALSE)=0,"",HLOOKUP(O$13,'Quote Application form'!$C$113:$AR$264,ROW()-11,FALSE)),"")</f>
        <v/>
      </c>
      <c r="P62" t="str">
        <f>IFERROR(IF(HLOOKUP(P$13,'Quote Application form'!$C$113:$AR$264,ROW()-11,FALSE)=0,"",HLOOKUP(P$13,'Quote Application form'!$C$113:$AR$264,ROW()-11,FALSE)),"")</f>
        <v/>
      </c>
      <c r="Q62" t="str">
        <f>IFERROR(IF(HLOOKUP(Q$13,'Quote Application form'!$C$113:$AR$264,ROW()-11,FALSE)=0,"",HLOOKUP(Q$13,'Quote Application form'!$C$113:$AR$264,ROW()-11,FALSE)),"")</f>
        <v/>
      </c>
      <c r="R62" t="str">
        <f>IFERROR(IF(HLOOKUP(R$13,'Quote Application form'!$C$113:$AR$264,ROW()-11,FALSE)=0,"",HLOOKUP(R$13,'Quote Application form'!$C$113:$AR$264,ROW()-11,FALSE)),"")</f>
        <v/>
      </c>
      <c r="S62" t="str">
        <f>IFERROR(IF(HLOOKUP(S$13,'Quote Application form'!$C$113:$AR$264,ROW()-11,FALSE)=0,"",HLOOKUP(S$13,'Quote Application form'!$C$113:$AR$264,ROW()-11,FALSE)),"")</f>
        <v/>
      </c>
      <c r="T62" t="str">
        <f>IFERROR(IF(HLOOKUP(T$13,'Quote Application form'!$C$113:$AR$264,ROW()-11,FALSE)=0,"",HLOOKUP(T$13,'Quote Application form'!$C$113:$AR$264,ROW()-11,FALSE)),"")</f>
        <v/>
      </c>
      <c r="U62" t="str">
        <f>IFERROR(IF(HLOOKUP(U$13,'Quote Application form'!$C$113:$AR$264,ROW()-11,FALSE)=0,"",HLOOKUP(U$13,'Quote Application form'!$C$113:$AR$264,ROW()-11,FALSE)),"")</f>
        <v/>
      </c>
      <c r="V62" t="str">
        <f>IFERROR(IF(HLOOKUP(V$13,'Quote Application form'!$C$113:$AR$264,ROW()-11,FALSE)=0,"",HLOOKUP(V$13,'Quote Application form'!$C$113:$AR$264,ROW()-11,FALSE)),"")</f>
        <v/>
      </c>
      <c r="W62" t="str">
        <f>IFERROR(IF(HLOOKUP(W$13,'Quote Application form'!$C$113:$AR$264,ROW()-11,FALSE)=0,"",HLOOKUP(W$13,'Quote Application form'!$C$113:$AR$264,ROW()-11,FALSE)),"")</f>
        <v/>
      </c>
      <c r="X62" t="str">
        <f>IFERROR(IF(HLOOKUP(X$13,'Quote Application form'!$C$113:$AR$264,ROW()-11,FALSE)=0,"",HLOOKUP(X$13,'Quote Application form'!$C$113:$AR$264,ROW()-11,FALSE)),"")</f>
        <v/>
      </c>
      <c r="Y62" t="str">
        <f>IFERROR(IF(HLOOKUP(Y$13,'Quote Application form'!$C$113:$AR$264,ROW()-11,FALSE)=0,"",HLOOKUP(Y$13,'Quote Application form'!$C$113:$AR$264,ROW()-11,FALSE)),"")</f>
        <v/>
      </c>
      <c r="Z62" t="str">
        <f>IFERROR(IF(HLOOKUP(Z$13,'Quote Application form'!$C$113:$AR$264,ROW()-11,FALSE)=0,"",HLOOKUP(Z$13,'Quote Application form'!$C$113:$AR$264,ROW()-11,FALSE)),"")</f>
        <v/>
      </c>
      <c r="AA62" t="str">
        <f>IFERROR(IF(HLOOKUP(AA$13,'Quote Application form'!$C$113:$AR$264,ROW()-11,FALSE)=0,"",HLOOKUP(AA$13,'Quote Application form'!$C$113:$AR$264,ROW()-11,FALSE)),"")</f>
        <v/>
      </c>
      <c r="AB62" t="str">
        <f>IFERROR(IF(HLOOKUP(AB$13,'Quote Application form'!$C$113:$AR$264,ROW()-11,FALSE)=0,"",HLOOKUP(AB$13,'Quote Application form'!$C$113:$AR$264,ROW()-11,FALSE)),"")</f>
        <v/>
      </c>
      <c r="AC62" t="str">
        <f>IFERROR(IF(HLOOKUP(AC$13,'Quote Application form'!$C$113:$AR$264,ROW()-11,FALSE)=0,"",HLOOKUP(AC$13,'Quote Application form'!$C$113:$AR$264,ROW()-11,FALSE)),"")</f>
        <v/>
      </c>
      <c r="AD62" t="str">
        <f>IFERROR(IF(HLOOKUP(AD$13,'Quote Application form'!$C$113:$AR$264,ROW()-11,FALSE)=0,"",HLOOKUP(AD$13,'Quote Application form'!$C$113:$AR$264,ROW()-11,FALSE)),"")</f>
        <v/>
      </c>
      <c r="AE62" t="str">
        <f>IFERROR(IF(HLOOKUP(AE$13,'Quote Application form'!$C$113:$AR$264,ROW()-11,FALSE)=0,"",HLOOKUP(AE$13,'Quote Application form'!$C$113:$AR$264,ROW()-11,FALSE)),"")</f>
        <v/>
      </c>
      <c r="AF62" t="str">
        <f>IF('Quote Application form'!AJ163=0,"",HLOOKUP(AF$13,'Quote Application form'!$C$113:$AR$264,ROW()-11,FALSE))</f>
        <v/>
      </c>
      <c r="AG62" t="str">
        <f>IF('Quote Application form'!AK163=0,"",HLOOKUP(AG$13,'Quote Application form'!$C$113:$AR$264,ROW()-11,FALSE))</f>
        <v/>
      </c>
      <c r="AH62" t="str">
        <f>IF('Quote Application form'!AL163=0,"",HLOOKUP(AH$13,'Quote Application form'!$C$113:$AR$264,ROW()-11,FALSE))</f>
        <v/>
      </c>
      <c r="AI62" t="str">
        <f>IF('Quote Application form'!AM163=0,"",HLOOKUP(AI$13,'Quote Application form'!$C$113:$AR$264,ROW()-11,FALSE))</f>
        <v/>
      </c>
      <c r="AJ62" t="str">
        <f>IF('Quote Application form'!AN163=0,"",HLOOKUP(AJ$13,'Quote Application form'!$C$113:$AR$264,ROW()-11,FALSE))</f>
        <v/>
      </c>
      <c r="AK62" t="str">
        <f>IF('Quote Application form'!AO163=0,"",HLOOKUP(AK$13,'Quote Application form'!$C$113:$AR$264,ROW()-11,FALSE))</f>
        <v/>
      </c>
      <c r="AL62" t="str">
        <f>IF('Quote Application form'!AP163=0,"",HLOOKUP(AL$13,'Quote Application form'!$C$113:$AR$264,ROW()-11,FALSE))</f>
        <v/>
      </c>
      <c r="AM62" t="str">
        <f>IF('Quote Application form'!AQ163=0,"",HLOOKUP(AM$13,'Quote Application form'!$C$113:$AR$264,ROW()-11,FALSE))</f>
        <v/>
      </c>
      <c r="AN62" t="str">
        <f>IF('Quote Application form'!AR163=0,"",HLOOKUP(AN$13,'Quote Application form'!$C$113:$AR$264,ROW()-11,FALSE))</f>
        <v/>
      </c>
      <c r="AO62" t="str">
        <f>IF('Quote Application form'!AS163=0,"",HLOOKUP(AO$13,'Quote Application form'!$C$113:$AR$264,ROW()-11,FALSE))</f>
        <v/>
      </c>
      <c r="AP62" t="str">
        <f>IF('Quote Application form'!AT163=0,"",HLOOKUP(AP$13,'Quote Application form'!$C$113:$AR$264,ROW()-11,FALSE))</f>
        <v/>
      </c>
    </row>
    <row r="63" spans="1:42" x14ac:dyDescent="0.2">
      <c r="A63" t="str">
        <f>IFERROR(IF(HLOOKUP(A$13,'Quote Application form'!$C$113:$AR$264,ROW()-11,FALSE)=0,"",HLOOKUP(A$13,'Quote Application form'!$C$113:$AR$264,ROW()-11,FALSE)),"")</f>
        <v/>
      </c>
      <c r="B63" t="str">
        <f>IFERROR(IF(HLOOKUP(B$13,'Quote Application form'!$C$113:$AR$264,ROW()-11,FALSE)=0,"",HLOOKUP(B$13,'Quote Application form'!$C$113:$AR$264,ROW()-11,FALSE)),"")</f>
        <v/>
      </c>
      <c r="C63" t="str">
        <f>IFERROR(IF(HLOOKUP(C$13,'Quote Application form'!$C$113:$AR$264,ROW()-11,FALSE)=0,"",HLOOKUP(C$13,'Quote Application form'!$C$113:$AR$264,ROW()-11,FALSE)),"")</f>
        <v/>
      </c>
      <c r="D63" t="str">
        <f>IFERROR(IF(HLOOKUP(D$13,'Quote Application form'!$C$113:$AR$264,ROW()-11,FALSE)=0,"",HLOOKUP(D$13,'Quote Application form'!$C$113:$AR$264,ROW()-11,FALSE)),"")</f>
        <v/>
      </c>
      <c r="E63" t="str">
        <f>IFERROR(IF(HLOOKUP(E$13,'Quote Application form'!$C$113:$AR$264,ROW()-11,FALSE)=0,"",HLOOKUP(E$13,'Quote Application form'!$C$113:$AR$264,ROW()-11,FALSE)),"")</f>
        <v/>
      </c>
      <c r="F63" t="str">
        <f>IFERROR(IF(HLOOKUP(F$13,'Quote Application form'!$C$113:$AR$264,ROW()-11,FALSE)=0,"",HLOOKUP(F$13,'Quote Application form'!$C$113:$AR$264,ROW()-11,FALSE)),"")</f>
        <v/>
      </c>
      <c r="G63" t="str">
        <f>IFERROR(IF(HLOOKUP(G$13,'Quote Application form'!$C$113:$AR$264,ROW()-11,FALSE)=0,"",HLOOKUP(G$13,'Quote Application form'!$C$113:$AR$264,ROW()-11,FALSE)),"")</f>
        <v/>
      </c>
      <c r="H63" t="str">
        <f>IFERROR(IF(HLOOKUP(H$13,'Quote Application form'!$C$113:$AR$264,ROW()-11,FALSE)=0,"",HLOOKUP(H$13,'Quote Application form'!$C$113:$AR$264,ROW()-11,FALSE)),"")</f>
        <v/>
      </c>
      <c r="I63" t="str">
        <f>IFERROR(IF(HLOOKUP(I$13,'Quote Application form'!$C$113:$AR$264,ROW()-11,FALSE)=0,"",HLOOKUP(I$13,'Quote Application form'!$C$113:$AR$264,ROW()-11,FALSE)),"")</f>
        <v/>
      </c>
      <c r="J63" t="str">
        <f>IFERROR(IF(HLOOKUP(J$13,'Quote Application form'!$C$113:$AR$264,ROW()-11,FALSE)=0,"",HLOOKUP(J$13,'Quote Application form'!$C$113:$AR$264,ROW()-11,FALSE)),"")</f>
        <v/>
      </c>
      <c r="K63" t="str">
        <f>IFERROR(IF(HLOOKUP(K$13,'Quote Application form'!$C$113:$AR$264,ROW()-11,FALSE)=0,"",HLOOKUP(K$13,'Quote Application form'!$C$113:$AR$264,ROW()-11,FALSE)),"")</f>
        <v/>
      </c>
      <c r="L63" t="str">
        <f>IFERROR(IF(HLOOKUP(L$13,'Quote Application form'!$C$113:$AR$264,ROW()-11,FALSE)=0,"",HLOOKUP(L$13,'Quote Application form'!$C$113:$AR$264,ROW()-11,FALSE)),"")</f>
        <v/>
      </c>
      <c r="M63" t="str">
        <f>IFERROR(IF(HLOOKUP(M$13,'Quote Application form'!$C$113:$AR$264,ROW()-11,FALSE)=0,"",HLOOKUP(M$13,'Quote Application form'!$C$113:$AR$264,ROW()-11,FALSE)),"")</f>
        <v/>
      </c>
      <c r="N63" t="str">
        <f>IFERROR(IF(HLOOKUP(N$13,'Quote Application form'!$C$113:$AR$264,ROW()-11,FALSE)=0,"",HLOOKUP(N$13,'Quote Application form'!$C$113:$AR$264,ROW()-11,FALSE)),"")</f>
        <v/>
      </c>
      <c r="O63" t="str">
        <f>IFERROR(IF(HLOOKUP(O$13,'Quote Application form'!$C$113:$AR$264,ROW()-11,FALSE)=0,"",HLOOKUP(O$13,'Quote Application form'!$C$113:$AR$264,ROW()-11,FALSE)),"")</f>
        <v/>
      </c>
      <c r="P63" t="str">
        <f>IFERROR(IF(HLOOKUP(P$13,'Quote Application form'!$C$113:$AR$264,ROW()-11,FALSE)=0,"",HLOOKUP(P$13,'Quote Application form'!$C$113:$AR$264,ROW()-11,FALSE)),"")</f>
        <v/>
      </c>
      <c r="Q63" t="str">
        <f>IFERROR(IF(HLOOKUP(Q$13,'Quote Application form'!$C$113:$AR$264,ROW()-11,FALSE)=0,"",HLOOKUP(Q$13,'Quote Application form'!$C$113:$AR$264,ROW()-11,FALSE)),"")</f>
        <v/>
      </c>
      <c r="R63" t="str">
        <f>IFERROR(IF(HLOOKUP(R$13,'Quote Application form'!$C$113:$AR$264,ROW()-11,FALSE)=0,"",HLOOKUP(R$13,'Quote Application form'!$C$113:$AR$264,ROW()-11,FALSE)),"")</f>
        <v/>
      </c>
      <c r="S63" t="str">
        <f>IFERROR(IF(HLOOKUP(S$13,'Quote Application form'!$C$113:$AR$264,ROW()-11,FALSE)=0,"",HLOOKUP(S$13,'Quote Application form'!$C$113:$AR$264,ROW()-11,FALSE)),"")</f>
        <v/>
      </c>
      <c r="T63" t="str">
        <f>IFERROR(IF(HLOOKUP(T$13,'Quote Application form'!$C$113:$AR$264,ROW()-11,FALSE)=0,"",HLOOKUP(T$13,'Quote Application form'!$C$113:$AR$264,ROW()-11,FALSE)),"")</f>
        <v/>
      </c>
      <c r="U63" t="str">
        <f>IFERROR(IF(HLOOKUP(U$13,'Quote Application form'!$C$113:$AR$264,ROW()-11,FALSE)=0,"",HLOOKUP(U$13,'Quote Application form'!$C$113:$AR$264,ROW()-11,FALSE)),"")</f>
        <v/>
      </c>
      <c r="V63" t="str">
        <f>IFERROR(IF(HLOOKUP(V$13,'Quote Application form'!$C$113:$AR$264,ROW()-11,FALSE)=0,"",HLOOKUP(V$13,'Quote Application form'!$C$113:$AR$264,ROW()-11,FALSE)),"")</f>
        <v/>
      </c>
      <c r="W63" t="str">
        <f>IFERROR(IF(HLOOKUP(W$13,'Quote Application form'!$C$113:$AR$264,ROW()-11,FALSE)=0,"",HLOOKUP(W$13,'Quote Application form'!$C$113:$AR$264,ROW()-11,FALSE)),"")</f>
        <v/>
      </c>
      <c r="X63" t="str">
        <f>IFERROR(IF(HLOOKUP(X$13,'Quote Application form'!$C$113:$AR$264,ROW()-11,FALSE)=0,"",HLOOKUP(X$13,'Quote Application form'!$C$113:$AR$264,ROW()-11,FALSE)),"")</f>
        <v/>
      </c>
      <c r="Y63" t="str">
        <f>IFERROR(IF(HLOOKUP(Y$13,'Quote Application form'!$C$113:$AR$264,ROW()-11,FALSE)=0,"",HLOOKUP(Y$13,'Quote Application form'!$C$113:$AR$264,ROW()-11,FALSE)),"")</f>
        <v/>
      </c>
      <c r="Z63" t="str">
        <f>IFERROR(IF(HLOOKUP(Z$13,'Quote Application form'!$C$113:$AR$264,ROW()-11,FALSE)=0,"",HLOOKUP(Z$13,'Quote Application form'!$C$113:$AR$264,ROW()-11,FALSE)),"")</f>
        <v/>
      </c>
      <c r="AA63" t="str">
        <f>IFERROR(IF(HLOOKUP(AA$13,'Quote Application form'!$C$113:$AR$264,ROW()-11,FALSE)=0,"",HLOOKUP(AA$13,'Quote Application form'!$C$113:$AR$264,ROW()-11,FALSE)),"")</f>
        <v/>
      </c>
      <c r="AB63" t="str">
        <f>IFERROR(IF(HLOOKUP(AB$13,'Quote Application form'!$C$113:$AR$264,ROW()-11,FALSE)=0,"",HLOOKUP(AB$13,'Quote Application form'!$C$113:$AR$264,ROW()-11,FALSE)),"")</f>
        <v/>
      </c>
      <c r="AC63" t="str">
        <f>IFERROR(IF(HLOOKUP(AC$13,'Quote Application form'!$C$113:$AR$264,ROW()-11,FALSE)=0,"",HLOOKUP(AC$13,'Quote Application form'!$C$113:$AR$264,ROW()-11,FALSE)),"")</f>
        <v/>
      </c>
      <c r="AD63" t="str">
        <f>IFERROR(IF(HLOOKUP(AD$13,'Quote Application form'!$C$113:$AR$264,ROW()-11,FALSE)=0,"",HLOOKUP(AD$13,'Quote Application form'!$C$113:$AR$264,ROW()-11,FALSE)),"")</f>
        <v/>
      </c>
      <c r="AE63" t="str">
        <f>IFERROR(IF(HLOOKUP(AE$13,'Quote Application form'!$C$113:$AR$264,ROW()-11,FALSE)=0,"",HLOOKUP(AE$13,'Quote Application form'!$C$113:$AR$264,ROW()-11,FALSE)),"")</f>
        <v/>
      </c>
      <c r="AF63" t="str">
        <f>IF('Quote Application form'!AJ164=0,"",HLOOKUP(AF$13,'Quote Application form'!$C$113:$AR$264,ROW()-11,FALSE))</f>
        <v/>
      </c>
      <c r="AG63" t="str">
        <f>IF('Quote Application form'!AK164=0,"",HLOOKUP(AG$13,'Quote Application form'!$C$113:$AR$264,ROW()-11,FALSE))</f>
        <v/>
      </c>
      <c r="AH63" t="str">
        <f>IF('Quote Application form'!AL164=0,"",HLOOKUP(AH$13,'Quote Application form'!$C$113:$AR$264,ROW()-11,FALSE))</f>
        <v/>
      </c>
      <c r="AI63" t="str">
        <f>IF('Quote Application form'!AM164=0,"",HLOOKUP(AI$13,'Quote Application form'!$C$113:$AR$264,ROW()-11,FALSE))</f>
        <v/>
      </c>
      <c r="AJ63" t="str">
        <f>IF('Quote Application form'!AN164=0,"",HLOOKUP(AJ$13,'Quote Application form'!$C$113:$AR$264,ROW()-11,FALSE))</f>
        <v/>
      </c>
      <c r="AK63" t="str">
        <f>IF('Quote Application form'!AO164=0,"",HLOOKUP(AK$13,'Quote Application form'!$C$113:$AR$264,ROW()-11,FALSE))</f>
        <v/>
      </c>
      <c r="AL63" t="str">
        <f>IF('Quote Application form'!AP164=0,"",HLOOKUP(AL$13,'Quote Application form'!$C$113:$AR$264,ROW()-11,FALSE))</f>
        <v/>
      </c>
      <c r="AM63" t="str">
        <f>IF('Quote Application form'!AQ164=0,"",HLOOKUP(AM$13,'Quote Application form'!$C$113:$AR$264,ROW()-11,FALSE))</f>
        <v/>
      </c>
      <c r="AN63" t="str">
        <f>IF('Quote Application form'!AR164=0,"",HLOOKUP(AN$13,'Quote Application form'!$C$113:$AR$264,ROW()-11,FALSE))</f>
        <v/>
      </c>
      <c r="AO63" t="str">
        <f>IF('Quote Application form'!AS164=0,"",HLOOKUP(AO$13,'Quote Application form'!$C$113:$AR$264,ROW()-11,FALSE))</f>
        <v/>
      </c>
      <c r="AP63" t="str">
        <f>IF('Quote Application form'!AT164=0,"",HLOOKUP(AP$13,'Quote Application form'!$C$113:$AR$264,ROW()-11,FALSE))</f>
        <v/>
      </c>
    </row>
    <row r="64" spans="1:42" x14ac:dyDescent="0.2">
      <c r="A64" t="str">
        <f>IFERROR(IF(HLOOKUP(A$13,'Quote Application form'!$C$113:$AR$264,ROW()-11,FALSE)=0,"",HLOOKUP(A$13,'Quote Application form'!$C$113:$AR$264,ROW()-11,FALSE)),"")</f>
        <v/>
      </c>
      <c r="B64" t="str">
        <f>IFERROR(IF(HLOOKUP(B$13,'Quote Application form'!$C$113:$AR$264,ROW()-11,FALSE)=0,"",HLOOKUP(B$13,'Quote Application form'!$C$113:$AR$264,ROW()-11,FALSE)),"")</f>
        <v/>
      </c>
      <c r="C64" t="str">
        <f>IFERROR(IF(HLOOKUP(C$13,'Quote Application form'!$C$113:$AR$264,ROW()-11,FALSE)=0,"",HLOOKUP(C$13,'Quote Application form'!$C$113:$AR$264,ROW()-11,FALSE)),"")</f>
        <v/>
      </c>
      <c r="D64" t="str">
        <f>IFERROR(IF(HLOOKUP(D$13,'Quote Application form'!$C$113:$AR$264,ROW()-11,FALSE)=0,"",HLOOKUP(D$13,'Quote Application form'!$C$113:$AR$264,ROW()-11,FALSE)),"")</f>
        <v/>
      </c>
      <c r="E64" t="str">
        <f>IFERROR(IF(HLOOKUP(E$13,'Quote Application form'!$C$113:$AR$264,ROW()-11,FALSE)=0,"",HLOOKUP(E$13,'Quote Application form'!$C$113:$AR$264,ROW()-11,FALSE)),"")</f>
        <v/>
      </c>
      <c r="F64" t="str">
        <f>IFERROR(IF(HLOOKUP(F$13,'Quote Application form'!$C$113:$AR$264,ROW()-11,FALSE)=0,"",HLOOKUP(F$13,'Quote Application form'!$C$113:$AR$264,ROW()-11,FALSE)),"")</f>
        <v/>
      </c>
      <c r="G64" t="str">
        <f>IFERROR(IF(HLOOKUP(G$13,'Quote Application form'!$C$113:$AR$264,ROW()-11,FALSE)=0,"",HLOOKUP(G$13,'Quote Application form'!$C$113:$AR$264,ROW()-11,FALSE)),"")</f>
        <v/>
      </c>
      <c r="H64" t="str">
        <f>IFERROR(IF(HLOOKUP(H$13,'Quote Application form'!$C$113:$AR$264,ROW()-11,FALSE)=0,"",HLOOKUP(H$13,'Quote Application form'!$C$113:$AR$264,ROW()-11,FALSE)),"")</f>
        <v/>
      </c>
      <c r="I64" t="str">
        <f>IFERROR(IF(HLOOKUP(I$13,'Quote Application form'!$C$113:$AR$264,ROW()-11,FALSE)=0,"",HLOOKUP(I$13,'Quote Application form'!$C$113:$AR$264,ROW()-11,FALSE)),"")</f>
        <v/>
      </c>
      <c r="J64" t="str">
        <f>IFERROR(IF(HLOOKUP(J$13,'Quote Application form'!$C$113:$AR$264,ROW()-11,FALSE)=0,"",HLOOKUP(J$13,'Quote Application form'!$C$113:$AR$264,ROW()-11,FALSE)),"")</f>
        <v/>
      </c>
      <c r="K64" t="str">
        <f>IFERROR(IF(HLOOKUP(K$13,'Quote Application form'!$C$113:$AR$264,ROW()-11,FALSE)=0,"",HLOOKUP(K$13,'Quote Application form'!$C$113:$AR$264,ROW()-11,FALSE)),"")</f>
        <v/>
      </c>
      <c r="L64" t="str">
        <f>IFERROR(IF(HLOOKUP(L$13,'Quote Application form'!$C$113:$AR$264,ROW()-11,FALSE)=0,"",HLOOKUP(L$13,'Quote Application form'!$C$113:$AR$264,ROW()-11,FALSE)),"")</f>
        <v/>
      </c>
      <c r="M64" t="str">
        <f>IFERROR(IF(HLOOKUP(M$13,'Quote Application form'!$C$113:$AR$264,ROW()-11,FALSE)=0,"",HLOOKUP(M$13,'Quote Application form'!$C$113:$AR$264,ROW()-11,FALSE)),"")</f>
        <v/>
      </c>
      <c r="N64" t="str">
        <f>IFERROR(IF(HLOOKUP(N$13,'Quote Application form'!$C$113:$AR$264,ROW()-11,FALSE)=0,"",HLOOKUP(N$13,'Quote Application form'!$C$113:$AR$264,ROW()-11,FALSE)),"")</f>
        <v/>
      </c>
      <c r="O64" t="str">
        <f>IFERROR(IF(HLOOKUP(O$13,'Quote Application form'!$C$113:$AR$264,ROW()-11,FALSE)=0,"",HLOOKUP(O$13,'Quote Application form'!$C$113:$AR$264,ROW()-11,FALSE)),"")</f>
        <v/>
      </c>
      <c r="P64" t="str">
        <f>IFERROR(IF(HLOOKUP(P$13,'Quote Application form'!$C$113:$AR$264,ROW()-11,FALSE)=0,"",HLOOKUP(P$13,'Quote Application form'!$C$113:$AR$264,ROW()-11,FALSE)),"")</f>
        <v/>
      </c>
      <c r="Q64" t="str">
        <f>IFERROR(IF(HLOOKUP(Q$13,'Quote Application form'!$C$113:$AR$264,ROW()-11,FALSE)=0,"",HLOOKUP(Q$13,'Quote Application form'!$C$113:$AR$264,ROW()-11,FALSE)),"")</f>
        <v/>
      </c>
      <c r="R64" t="str">
        <f>IFERROR(IF(HLOOKUP(R$13,'Quote Application form'!$C$113:$AR$264,ROW()-11,FALSE)=0,"",HLOOKUP(R$13,'Quote Application form'!$C$113:$AR$264,ROW()-11,FALSE)),"")</f>
        <v/>
      </c>
      <c r="S64" t="str">
        <f>IFERROR(IF(HLOOKUP(S$13,'Quote Application form'!$C$113:$AR$264,ROW()-11,FALSE)=0,"",HLOOKUP(S$13,'Quote Application form'!$C$113:$AR$264,ROW()-11,FALSE)),"")</f>
        <v/>
      </c>
      <c r="T64" t="str">
        <f>IFERROR(IF(HLOOKUP(T$13,'Quote Application form'!$C$113:$AR$264,ROW()-11,FALSE)=0,"",HLOOKUP(T$13,'Quote Application form'!$C$113:$AR$264,ROW()-11,FALSE)),"")</f>
        <v/>
      </c>
      <c r="U64" t="str">
        <f>IFERROR(IF(HLOOKUP(U$13,'Quote Application form'!$C$113:$AR$264,ROW()-11,FALSE)=0,"",HLOOKUP(U$13,'Quote Application form'!$C$113:$AR$264,ROW()-11,FALSE)),"")</f>
        <v/>
      </c>
      <c r="V64" t="str">
        <f>IFERROR(IF(HLOOKUP(V$13,'Quote Application form'!$C$113:$AR$264,ROW()-11,FALSE)=0,"",HLOOKUP(V$13,'Quote Application form'!$C$113:$AR$264,ROW()-11,FALSE)),"")</f>
        <v/>
      </c>
      <c r="W64" t="str">
        <f>IFERROR(IF(HLOOKUP(W$13,'Quote Application form'!$C$113:$AR$264,ROW()-11,FALSE)=0,"",HLOOKUP(W$13,'Quote Application form'!$C$113:$AR$264,ROW()-11,FALSE)),"")</f>
        <v/>
      </c>
      <c r="X64" t="str">
        <f>IFERROR(IF(HLOOKUP(X$13,'Quote Application form'!$C$113:$AR$264,ROW()-11,FALSE)=0,"",HLOOKUP(X$13,'Quote Application form'!$C$113:$AR$264,ROW()-11,FALSE)),"")</f>
        <v/>
      </c>
      <c r="Y64" t="str">
        <f>IFERROR(IF(HLOOKUP(Y$13,'Quote Application form'!$C$113:$AR$264,ROW()-11,FALSE)=0,"",HLOOKUP(Y$13,'Quote Application form'!$C$113:$AR$264,ROW()-11,FALSE)),"")</f>
        <v/>
      </c>
      <c r="Z64" t="str">
        <f>IFERROR(IF(HLOOKUP(Z$13,'Quote Application form'!$C$113:$AR$264,ROW()-11,FALSE)=0,"",HLOOKUP(Z$13,'Quote Application form'!$C$113:$AR$264,ROW()-11,FALSE)),"")</f>
        <v/>
      </c>
      <c r="AA64" t="str">
        <f>IFERROR(IF(HLOOKUP(AA$13,'Quote Application form'!$C$113:$AR$264,ROW()-11,FALSE)=0,"",HLOOKUP(AA$13,'Quote Application form'!$C$113:$AR$264,ROW()-11,FALSE)),"")</f>
        <v/>
      </c>
      <c r="AB64" t="str">
        <f>IFERROR(IF(HLOOKUP(AB$13,'Quote Application form'!$C$113:$AR$264,ROW()-11,FALSE)=0,"",HLOOKUP(AB$13,'Quote Application form'!$C$113:$AR$264,ROW()-11,FALSE)),"")</f>
        <v/>
      </c>
      <c r="AC64" t="str">
        <f>IFERROR(IF(HLOOKUP(AC$13,'Quote Application form'!$C$113:$AR$264,ROW()-11,FALSE)=0,"",HLOOKUP(AC$13,'Quote Application form'!$C$113:$AR$264,ROW()-11,FALSE)),"")</f>
        <v/>
      </c>
      <c r="AD64" t="str">
        <f>IFERROR(IF(HLOOKUP(AD$13,'Quote Application form'!$C$113:$AR$264,ROW()-11,FALSE)=0,"",HLOOKUP(AD$13,'Quote Application form'!$C$113:$AR$264,ROW()-11,FALSE)),"")</f>
        <v/>
      </c>
      <c r="AE64" t="str">
        <f>IFERROR(IF(HLOOKUP(AE$13,'Quote Application form'!$C$113:$AR$264,ROW()-11,FALSE)=0,"",HLOOKUP(AE$13,'Quote Application form'!$C$113:$AR$264,ROW()-11,FALSE)),"")</f>
        <v/>
      </c>
      <c r="AF64" t="str">
        <f>IF('Quote Application form'!AJ165=0,"",HLOOKUP(AF$13,'Quote Application form'!$C$113:$AR$264,ROW()-11,FALSE))</f>
        <v/>
      </c>
      <c r="AG64" t="str">
        <f>IF('Quote Application form'!AK165=0,"",HLOOKUP(AG$13,'Quote Application form'!$C$113:$AR$264,ROW()-11,FALSE))</f>
        <v/>
      </c>
      <c r="AH64" t="str">
        <f>IF('Quote Application form'!AL165=0,"",HLOOKUP(AH$13,'Quote Application form'!$C$113:$AR$264,ROW()-11,FALSE))</f>
        <v/>
      </c>
      <c r="AI64" t="str">
        <f>IF('Quote Application form'!AM165=0,"",HLOOKUP(AI$13,'Quote Application form'!$C$113:$AR$264,ROW()-11,FALSE))</f>
        <v/>
      </c>
      <c r="AJ64" t="str">
        <f>IF('Quote Application form'!AN165=0,"",HLOOKUP(AJ$13,'Quote Application form'!$C$113:$AR$264,ROW()-11,FALSE))</f>
        <v/>
      </c>
      <c r="AK64" t="str">
        <f>IF('Quote Application form'!AO165=0,"",HLOOKUP(AK$13,'Quote Application form'!$C$113:$AR$264,ROW()-11,FALSE))</f>
        <v/>
      </c>
      <c r="AL64" t="str">
        <f>IF('Quote Application form'!AP165=0,"",HLOOKUP(AL$13,'Quote Application form'!$C$113:$AR$264,ROW()-11,FALSE))</f>
        <v/>
      </c>
      <c r="AM64" t="str">
        <f>IF('Quote Application form'!AQ165=0,"",HLOOKUP(AM$13,'Quote Application form'!$C$113:$AR$264,ROW()-11,FALSE))</f>
        <v/>
      </c>
      <c r="AN64" t="str">
        <f>IF('Quote Application form'!AR165=0,"",HLOOKUP(AN$13,'Quote Application form'!$C$113:$AR$264,ROW()-11,FALSE))</f>
        <v/>
      </c>
      <c r="AO64" t="str">
        <f>IF('Quote Application form'!AS165=0,"",HLOOKUP(AO$13,'Quote Application form'!$C$113:$AR$264,ROW()-11,FALSE))</f>
        <v/>
      </c>
      <c r="AP64" t="str">
        <f>IF('Quote Application form'!AT165=0,"",HLOOKUP(AP$13,'Quote Application form'!$C$113:$AR$264,ROW()-11,FALSE))</f>
        <v/>
      </c>
    </row>
    <row r="65" spans="1:42" x14ac:dyDescent="0.2">
      <c r="A65" t="str">
        <f>IFERROR(IF(HLOOKUP(A$13,'Quote Application form'!$C$113:$AR$264,ROW()-11,FALSE)=0,"",HLOOKUP(A$13,'Quote Application form'!$C$113:$AR$264,ROW()-11,FALSE)),"")</f>
        <v/>
      </c>
      <c r="B65" t="str">
        <f>IFERROR(IF(HLOOKUP(B$13,'Quote Application form'!$C$113:$AR$264,ROW()-11,FALSE)=0,"",HLOOKUP(B$13,'Quote Application form'!$C$113:$AR$264,ROW()-11,FALSE)),"")</f>
        <v/>
      </c>
      <c r="C65" t="str">
        <f>IFERROR(IF(HLOOKUP(C$13,'Quote Application form'!$C$113:$AR$264,ROW()-11,FALSE)=0,"",HLOOKUP(C$13,'Quote Application form'!$C$113:$AR$264,ROW()-11,FALSE)),"")</f>
        <v/>
      </c>
      <c r="D65" t="str">
        <f>IFERROR(IF(HLOOKUP(D$13,'Quote Application form'!$C$113:$AR$264,ROW()-11,FALSE)=0,"",HLOOKUP(D$13,'Quote Application form'!$C$113:$AR$264,ROW()-11,FALSE)),"")</f>
        <v/>
      </c>
      <c r="E65" t="str">
        <f>IFERROR(IF(HLOOKUP(E$13,'Quote Application form'!$C$113:$AR$264,ROW()-11,FALSE)=0,"",HLOOKUP(E$13,'Quote Application form'!$C$113:$AR$264,ROW()-11,FALSE)),"")</f>
        <v/>
      </c>
      <c r="F65" t="str">
        <f>IFERROR(IF(HLOOKUP(F$13,'Quote Application form'!$C$113:$AR$264,ROW()-11,FALSE)=0,"",HLOOKUP(F$13,'Quote Application form'!$C$113:$AR$264,ROW()-11,FALSE)),"")</f>
        <v/>
      </c>
      <c r="G65" t="str">
        <f>IFERROR(IF(HLOOKUP(G$13,'Quote Application form'!$C$113:$AR$264,ROW()-11,FALSE)=0,"",HLOOKUP(G$13,'Quote Application form'!$C$113:$AR$264,ROW()-11,FALSE)),"")</f>
        <v/>
      </c>
      <c r="H65" t="str">
        <f>IFERROR(IF(HLOOKUP(H$13,'Quote Application form'!$C$113:$AR$264,ROW()-11,FALSE)=0,"",HLOOKUP(H$13,'Quote Application form'!$C$113:$AR$264,ROW()-11,FALSE)),"")</f>
        <v/>
      </c>
      <c r="I65" t="str">
        <f>IFERROR(IF(HLOOKUP(I$13,'Quote Application form'!$C$113:$AR$264,ROW()-11,FALSE)=0,"",HLOOKUP(I$13,'Quote Application form'!$C$113:$AR$264,ROW()-11,FALSE)),"")</f>
        <v/>
      </c>
      <c r="J65" t="str">
        <f>IFERROR(IF(HLOOKUP(J$13,'Quote Application form'!$C$113:$AR$264,ROW()-11,FALSE)=0,"",HLOOKUP(J$13,'Quote Application form'!$C$113:$AR$264,ROW()-11,FALSE)),"")</f>
        <v/>
      </c>
      <c r="K65" t="str">
        <f>IFERROR(IF(HLOOKUP(K$13,'Quote Application form'!$C$113:$AR$264,ROW()-11,FALSE)=0,"",HLOOKUP(K$13,'Quote Application form'!$C$113:$AR$264,ROW()-11,FALSE)),"")</f>
        <v/>
      </c>
      <c r="L65" t="str">
        <f>IFERROR(IF(HLOOKUP(L$13,'Quote Application form'!$C$113:$AR$264,ROW()-11,FALSE)=0,"",HLOOKUP(L$13,'Quote Application form'!$C$113:$AR$264,ROW()-11,FALSE)),"")</f>
        <v/>
      </c>
      <c r="M65" t="str">
        <f>IFERROR(IF(HLOOKUP(M$13,'Quote Application form'!$C$113:$AR$264,ROW()-11,FALSE)=0,"",HLOOKUP(M$13,'Quote Application form'!$C$113:$AR$264,ROW()-11,FALSE)),"")</f>
        <v/>
      </c>
      <c r="N65" t="str">
        <f>IFERROR(IF(HLOOKUP(N$13,'Quote Application form'!$C$113:$AR$264,ROW()-11,FALSE)=0,"",HLOOKUP(N$13,'Quote Application form'!$C$113:$AR$264,ROW()-11,FALSE)),"")</f>
        <v/>
      </c>
      <c r="O65" t="str">
        <f>IFERROR(IF(HLOOKUP(O$13,'Quote Application form'!$C$113:$AR$264,ROW()-11,FALSE)=0,"",HLOOKUP(O$13,'Quote Application form'!$C$113:$AR$264,ROW()-11,FALSE)),"")</f>
        <v/>
      </c>
      <c r="P65" t="str">
        <f>IFERROR(IF(HLOOKUP(P$13,'Quote Application form'!$C$113:$AR$264,ROW()-11,FALSE)=0,"",HLOOKUP(P$13,'Quote Application form'!$C$113:$AR$264,ROW()-11,FALSE)),"")</f>
        <v/>
      </c>
      <c r="Q65" t="str">
        <f>IFERROR(IF(HLOOKUP(Q$13,'Quote Application form'!$C$113:$AR$264,ROW()-11,FALSE)=0,"",HLOOKUP(Q$13,'Quote Application form'!$C$113:$AR$264,ROW()-11,FALSE)),"")</f>
        <v/>
      </c>
      <c r="R65" t="str">
        <f>IFERROR(IF(HLOOKUP(R$13,'Quote Application form'!$C$113:$AR$264,ROW()-11,FALSE)=0,"",HLOOKUP(R$13,'Quote Application form'!$C$113:$AR$264,ROW()-11,FALSE)),"")</f>
        <v/>
      </c>
      <c r="S65" t="str">
        <f>IFERROR(IF(HLOOKUP(S$13,'Quote Application form'!$C$113:$AR$264,ROW()-11,FALSE)=0,"",HLOOKUP(S$13,'Quote Application form'!$C$113:$AR$264,ROW()-11,FALSE)),"")</f>
        <v/>
      </c>
      <c r="T65" t="str">
        <f>IFERROR(IF(HLOOKUP(T$13,'Quote Application form'!$C$113:$AR$264,ROW()-11,FALSE)=0,"",HLOOKUP(T$13,'Quote Application form'!$C$113:$AR$264,ROW()-11,FALSE)),"")</f>
        <v/>
      </c>
      <c r="U65" t="str">
        <f>IFERROR(IF(HLOOKUP(U$13,'Quote Application form'!$C$113:$AR$264,ROW()-11,FALSE)=0,"",HLOOKUP(U$13,'Quote Application form'!$C$113:$AR$264,ROW()-11,FALSE)),"")</f>
        <v/>
      </c>
      <c r="V65" t="str">
        <f>IFERROR(IF(HLOOKUP(V$13,'Quote Application form'!$C$113:$AR$264,ROW()-11,FALSE)=0,"",HLOOKUP(V$13,'Quote Application form'!$C$113:$AR$264,ROW()-11,FALSE)),"")</f>
        <v/>
      </c>
      <c r="W65" t="str">
        <f>IFERROR(IF(HLOOKUP(W$13,'Quote Application form'!$C$113:$AR$264,ROW()-11,FALSE)=0,"",HLOOKUP(W$13,'Quote Application form'!$C$113:$AR$264,ROW()-11,FALSE)),"")</f>
        <v/>
      </c>
      <c r="X65" t="str">
        <f>IFERROR(IF(HLOOKUP(X$13,'Quote Application form'!$C$113:$AR$264,ROW()-11,FALSE)=0,"",HLOOKUP(X$13,'Quote Application form'!$C$113:$AR$264,ROW()-11,FALSE)),"")</f>
        <v/>
      </c>
      <c r="Y65" t="str">
        <f>IFERROR(IF(HLOOKUP(Y$13,'Quote Application form'!$C$113:$AR$264,ROW()-11,FALSE)=0,"",HLOOKUP(Y$13,'Quote Application form'!$C$113:$AR$264,ROW()-11,FALSE)),"")</f>
        <v/>
      </c>
      <c r="Z65" t="str">
        <f>IFERROR(IF(HLOOKUP(Z$13,'Quote Application form'!$C$113:$AR$264,ROW()-11,FALSE)=0,"",HLOOKUP(Z$13,'Quote Application form'!$C$113:$AR$264,ROW()-11,FALSE)),"")</f>
        <v/>
      </c>
      <c r="AA65" t="str">
        <f>IFERROR(IF(HLOOKUP(AA$13,'Quote Application form'!$C$113:$AR$264,ROW()-11,FALSE)=0,"",HLOOKUP(AA$13,'Quote Application form'!$C$113:$AR$264,ROW()-11,FALSE)),"")</f>
        <v/>
      </c>
      <c r="AB65" t="str">
        <f>IFERROR(IF(HLOOKUP(AB$13,'Quote Application form'!$C$113:$AR$264,ROW()-11,FALSE)=0,"",HLOOKUP(AB$13,'Quote Application form'!$C$113:$AR$264,ROW()-11,FALSE)),"")</f>
        <v/>
      </c>
      <c r="AC65" t="str">
        <f>IFERROR(IF(HLOOKUP(AC$13,'Quote Application form'!$C$113:$AR$264,ROW()-11,FALSE)=0,"",HLOOKUP(AC$13,'Quote Application form'!$C$113:$AR$264,ROW()-11,FALSE)),"")</f>
        <v/>
      </c>
      <c r="AD65" t="str">
        <f>IFERROR(IF(HLOOKUP(AD$13,'Quote Application form'!$C$113:$AR$264,ROW()-11,FALSE)=0,"",HLOOKUP(AD$13,'Quote Application form'!$C$113:$AR$264,ROW()-11,FALSE)),"")</f>
        <v/>
      </c>
      <c r="AE65" t="str">
        <f>IFERROR(IF(HLOOKUP(AE$13,'Quote Application form'!$C$113:$AR$264,ROW()-11,FALSE)=0,"",HLOOKUP(AE$13,'Quote Application form'!$C$113:$AR$264,ROW()-11,FALSE)),"")</f>
        <v/>
      </c>
      <c r="AF65" t="str">
        <f>IF('Quote Application form'!AJ166=0,"",HLOOKUP(AF$13,'Quote Application form'!$C$113:$AR$264,ROW()-11,FALSE))</f>
        <v/>
      </c>
      <c r="AG65" t="str">
        <f>IF('Quote Application form'!AK166=0,"",HLOOKUP(AG$13,'Quote Application form'!$C$113:$AR$264,ROW()-11,FALSE))</f>
        <v/>
      </c>
      <c r="AH65" t="str">
        <f>IF('Quote Application form'!AL166=0,"",HLOOKUP(AH$13,'Quote Application form'!$C$113:$AR$264,ROW()-11,FALSE))</f>
        <v/>
      </c>
      <c r="AI65" t="str">
        <f>IF('Quote Application form'!AM166=0,"",HLOOKUP(AI$13,'Quote Application form'!$C$113:$AR$264,ROW()-11,FALSE))</f>
        <v/>
      </c>
      <c r="AJ65" t="str">
        <f>IF('Quote Application form'!AN166=0,"",HLOOKUP(AJ$13,'Quote Application form'!$C$113:$AR$264,ROW()-11,FALSE))</f>
        <v/>
      </c>
      <c r="AK65" t="str">
        <f>IF('Quote Application form'!AO166=0,"",HLOOKUP(AK$13,'Quote Application form'!$C$113:$AR$264,ROW()-11,FALSE))</f>
        <v/>
      </c>
      <c r="AL65" t="str">
        <f>IF('Quote Application form'!AP166=0,"",HLOOKUP(AL$13,'Quote Application form'!$C$113:$AR$264,ROW()-11,FALSE))</f>
        <v/>
      </c>
      <c r="AM65" t="str">
        <f>IF('Quote Application form'!AQ166=0,"",HLOOKUP(AM$13,'Quote Application form'!$C$113:$AR$264,ROW()-11,FALSE))</f>
        <v/>
      </c>
      <c r="AN65" t="str">
        <f>IF('Quote Application form'!AR166=0,"",HLOOKUP(AN$13,'Quote Application form'!$C$113:$AR$264,ROW()-11,FALSE))</f>
        <v/>
      </c>
      <c r="AO65" t="str">
        <f>IF('Quote Application form'!AS166=0,"",HLOOKUP(AO$13,'Quote Application form'!$C$113:$AR$264,ROW()-11,FALSE))</f>
        <v/>
      </c>
      <c r="AP65" t="str">
        <f>IF('Quote Application form'!AT166=0,"",HLOOKUP(AP$13,'Quote Application form'!$C$113:$AR$264,ROW()-11,FALSE))</f>
        <v/>
      </c>
    </row>
    <row r="66" spans="1:42" x14ac:dyDescent="0.2">
      <c r="A66" t="str">
        <f>IFERROR(IF(HLOOKUP(A$13,'Quote Application form'!$C$113:$AR$264,ROW()-11,FALSE)=0,"",HLOOKUP(A$13,'Quote Application form'!$C$113:$AR$264,ROW()-11,FALSE)),"")</f>
        <v/>
      </c>
      <c r="B66" t="str">
        <f>IFERROR(IF(HLOOKUP(B$13,'Quote Application form'!$C$113:$AR$264,ROW()-11,FALSE)=0,"",HLOOKUP(B$13,'Quote Application form'!$C$113:$AR$264,ROW()-11,FALSE)),"")</f>
        <v/>
      </c>
      <c r="C66" t="str">
        <f>IFERROR(IF(HLOOKUP(C$13,'Quote Application form'!$C$113:$AR$264,ROW()-11,FALSE)=0,"",HLOOKUP(C$13,'Quote Application form'!$C$113:$AR$264,ROW()-11,FALSE)),"")</f>
        <v/>
      </c>
      <c r="D66" t="str">
        <f>IFERROR(IF(HLOOKUP(D$13,'Quote Application form'!$C$113:$AR$264,ROW()-11,FALSE)=0,"",HLOOKUP(D$13,'Quote Application form'!$C$113:$AR$264,ROW()-11,FALSE)),"")</f>
        <v/>
      </c>
      <c r="E66" t="str">
        <f>IFERROR(IF(HLOOKUP(E$13,'Quote Application form'!$C$113:$AR$264,ROW()-11,FALSE)=0,"",HLOOKUP(E$13,'Quote Application form'!$C$113:$AR$264,ROW()-11,FALSE)),"")</f>
        <v/>
      </c>
      <c r="F66" t="str">
        <f>IFERROR(IF(HLOOKUP(F$13,'Quote Application form'!$C$113:$AR$264,ROW()-11,FALSE)=0,"",HLOOKUP(F$13,'Quote Application form'!$C$113:$AR$264,ROW()-11,FALSE)),"")</f>
        <v/>
      </c>
      <c r="G66" t="str">
        <f>IFERROR(IF(HLOOKUP(G$13,'Quote Application form'!$C$113:$AR$264,ROW()-11,FALSE)=0,"",HLOOKUP(G$13,'Quote Application form'!$C$113:$AR$264,ROW()-11,FALSE)),"")</f>
        <v/>
      </c>
      <c r="H66" t="str">
        <f>IFERROR(IF(HLOOKUP(H$13,'Quote Application form'!$C$113:$AR$264,ROW()-11,FALSE)=0,"",HLOOKUP(H$13,'Quote Application form'!$C$113:$AR$264,ROW()-11,FALSE)),"")</f>
        <v/>
      </c>
      <c r="I66" t="str">
        <f>IFERROR(IF(HLOOKUP(I$13,'Quote Application form'!$C$113:$AR$264,ROW()-11,FALSE)=0,"",HLOOKUP(I$13,'Quote Application form'!$C$113:$AR$264,ROW()-11,FALSE)),"")</f>
        <v/>
      </c>
      <c r="J66" t="str">
        <f>IFERROR(IF(HLOOKUP(J$13,'Quote Application form'!$C$113:$AR$264,ROW()-11,FALSE)=0,"",HLOOKUP(J$13,'Quote Application form'!$C$113:$AR$264,ROW()-11,FALSE)),"")</f>
        <v/>
      </c>
      <c r="K66" t="str">
        <f>IFERROR(IF(HLOOKUP(K$13,'Quote Application form'!$C$113:$AR$264,ROW()-11,FALSE)=0,"",HLOOKUP(K$13,'Quote Application form'!$C$113:$AR$264,ROW()-11,FALSE)),"")</f>
        <v/>
      </c>
      <c r="L66" t="str">
        <f>IFERROR(IF(HLOOKUP(L$13,'Quote Application form'!$C$113:$AR$264,ROW()-11,FALSE)=0,"",HLOOKUP(L$13,'Quote Application form'!$C$113:$AR$264,ROW()-11,FALSE)),"")</f>
        <v/>
      </c>
      <c r="M66" t="str">
        <f>IFERROR(IF(HLOOKUP(M$13,'Quote Application form'!$C$113:$AR$264,ROW()-11,FALSE)=0,"",HLOOKUP(M$13,'Quote Application form'!$C$113:$AR$264,ROW()-11,FALSE)),"")</f>
        <v/>
      </c>
      <c r="N66" t="str">
        <f>IFERROR(IF(HLOOKUP(N$13,'Quote Application form'!$C$113:$AR$264,ROW()-11,FALSE)=0,"",HLOOKUP(N$13,'Quote Application form'!$C$113:$AR$264,ROW()-11,FALSE)),"")</f>
        <v/>
      </c>
      <c r="O66" t="str">
        <f>IFERROR(IF(HLOOKUP(O$13,'Quote Application form'!$C$113:$AR$264,ROW()-11,FALSE)=0,"",HLOOKUP(O$13,'Quote Application form'!$C$113:$AR$264,ROW()-11,FALSE)),"")</f>
        <v/>
      </c>
      <c r="P66" t="str">
        <f>IFERROR(IF(HLOOKUP(P$13,'Quote Application form'!$C$113:$AR$264,ROW()-11,FALSE)=0,"",HLOOKUP(P$13,'Quote Application form'!$C$113:$AR$264,ROW()-11,FALSE)),"")</f>
        <v/>
      </c>
      <c r="Q66" t="str">
        <f>IFERROR(IF(HLOOKUP(Q$13,'Quote Application form'!$C$113:$AR$264,ROW()-11,FALSE)=0,"",HLOOKUP(Q$13,'Quote Application form'!$C$113:$AR$264,ROW()-11,FALSE)),"")</f>
        <v/>
      </c>
      <c r="R66" t="str">
        <f>IFERROR(IF(HLOOKUP(R$13,'Quote Application form'!$C$113:$AR$264,ROW()-11,FALSE)=0,"",HLOOKUP(R$13,'Quote Application form'!$C$113:$AR$264,ROW()-11,FALSE)),"")</f>
        <v/>
      </c>
      <c r="S66" t="str">
        <f>IFERROR(IF(HLOOKUP(S$13,'Quote Application form'!$C$113:$AR$264,ROW()-11,FALSE)=0,"",HLOOKUP(S$13,'Quote Application form'!$C$113:$AR$264,ROW()-11,FALSE)),"")</f>
        <v/>
      </c>
      <c r="T66" t="str">
        <f>IFERROR(IF(HLOOKUP(T$13,'Quote Application form'!$C$113:$AR$264,ROW()-11,FALSE)=0,"",HLOOKUP(T$13,'Quote Application form'!$C$113:$AR$264,ROW()-11,FALSE)),"")</f>
        <v/>
      </c>
      <c r="U66" t="str">
        <f>IFERROR(IF(HLOOKUP(U$13,'Quote Application form'!$C$113:$AR$264,ROW()-11,FALSE)=0,"",HLOOKUP(U$13,'Quote Application form'!$C$113:$AR$264,ROW()-11,FALSE)),"")</f>
        <v/>
      </c>
      <c r="V66" t="str">
        <f>IFERROR(IF(HLOOKUP(V$13,'Quote Application form'!$C$113:$AR$264,ROW()-11,FALSE)=0,"",HLOOKUP(V$13,'Quote Application form'!$C$113:$AR$264,ROW()-11,FALSE)),"")</f>
        <v/>
      </c>
      <c r="W66" t="str">
        <f>IFERROR(IF(HLOOKUP(W$13,'Quote Application form'!$C$113:$AR$264,ROW()-11,FALSE)=0,"",HLOOKUP(W$13,'Quote Application form'!$C$113:$AR$264,ROW()-11,FALSE)),"")</f>
        <v/>
      </c>
      <c r="X66" t="str">
        <f>IFERROR(IF(HLOOKUP(X$13,'Quote Application form'!$C$113:$AR$264,ROW()-11,FALSE)=0,"",HLOOKUP(X$13,'Quote Application form'!$C$113:$AR$264,ROW()-11,FALSE)),"")</f>
        <v/>
      </c>
      <c r="Y66" t="str">
        <f>IFERROR(IF(HLOOKUP(Y$13,'Quote Application form'!$C$113:$AR$264,ROW()-11,FALSE)=0,"",HLOOKUP(Y$13,'Quote Application form'!$C$113:$AR$264,ROW()-11,FALSE)),"")</f>
        <v/>
      </c>
      <c r="Z66" t="str">
        <f>IFERROR(IF(HLOOKUP(Z$13,'Quote Application form'!$C$113:$AR$264,ROW()-11,FALSE)=0,"",HLOOKUP(Z$13,'Quote Application form'!$C$113:$AR$264,ROW()-11,FALSE)),"")</f>
        <v/>
      </c>
      <c r="AA66" t="str">
        <f>IFERROR(IF(HLOOKUP(AA$13,'Quote Application form'!$C$113:$AR$264,ROW()-11,FALSE)=0,"",HLOOKUP(AA$13,'Quote Application form'!$C$113:$AR$264,ROW()-11,FALSE)),"")</f>
        <v/>
      </c>
      <c r="AB66" t="str">
        <f>IFERROR(IF(HLOOKUP(AB$13,'Quote Application form'!$C$113:$AR$264,ROW()-11,FALSE)=0,"",HLOOKUP(AB$13,'Quote Application form'!$C$113:$AR$264,ROW()-11,FALSE)),"")</f>
        <v/>
      </c>
      <c r="AC66" t="str">
        <f>IFERROR(IF(HLOOKUP(AC$13,'Quote Application form'!$C$113:$AR$264,ROW()-11,FALSE)=0,"",HLOOKUP(AC$13,'Quote Application form'!$C$113:$AR$264,ROW()-11,FALSE)),"")</f>
        <v/>
      </c>
      <c r="AD66" t="str">
        <f>IFERROR(IF(HLOOKUP(AD$13,'Quote Application form'!$C$113:$AR$264,ROW()-11,FALSE)=0,"",HLOOKUP(AD$13,'Quote Application form'!$C$113:$AR$264,ROW()-11,FALSE)),"")</f>
        <v/>
      </c>
      <c r="AE66" t="str">
        <f>IFERROR(IF(HLOOKUP(AE$13,'Quote Application form'!$C$113:$AR$264,ROW()-11,FALSE)=0,"",HLOOKUP(AE$13,'Quote Application form'!$C$113:$AR$264,ROW()-11,FALSE)),"")</f>
        <v/>
      </c>
      <c r="AF66" t="str">
        <f>IF('Quote Application form'!AJ167=0,"",HLOOKUP(AF$13,'Quote Application form'!$C$113:$AR$264,ROW()-11,FALSE))</f>
        <v/>
      </c>
      <c r="AG66" t="str">
        <f>IF('Quote Application form'!AK167=0,"",HLOOKUP(AG$13,'Quote Application form'!$C$113:$AR$264,ROW()-11,FALSE))</f>
        <v/>
      </c>
      <c r="AH66" t="str">
        <f>IF('Quote Application form'!AL167=0,"",HLOOKUP(AH$13,'Quote Application form'!$C$113:$AR$264,ROW()-11,FALSE))</f>
        <v/>
      </c>
      <c r="AI66" t="str">
        <f>IF('Quote Application form'!AM167=0,"",HLOOKUP(AI$13,'Quote Application form'!$C$113:$AR$264,ROW()-11,FALSE))</f>
        <v/>
      </c>
      <c r="AJ66" t="str">
        <f>IF('Quote Application form'!AN167=0,"",HLOOKUP(AJ$13,'Quote Application form'!$C$113:$AR$264,ROW()-11,FALSE))</f>
        <v/>
      </c>
      <c r="AK66" t="str">
        <f>IF('Quote Application form'!AO167=0,"",HLOOKUP(AK$13,'Quote Application form'!$C$113:$AR$264,ROW()-11,FALSE))</f>
        <v/>
      </c>
      <c r="AL66" t="str">
        <f>IF('Quote Application form'!AP167=0,"",HLOOKUP(AL$13,'Quote Application form'!$C$113:$AR$264,ROW()-11,FALSE))</f>
        <v/>
      </c>
      <c r="AM66" t="str">
        <f>IF('Quote Application form'!AQ167=0,"",HLOOKUP(AM$13,'Quote Application form'!$C$113:$AR$264,ROW()-11,FALSE))</f>
        <v/>
      </c>
      <c r="AN66" t="str">
        <f>IF('Quote Application form'!AR167=0,"",HLOOKUP(AN$13,'Quote Application form'!$C$113:$AR$264,ROW()-11,FALSE))</f>
        <v/>
      </c>
      <c r="AO66" t="str">
        <f>IF('Quote Application form'!AS167=0,"",HLOOKUP(AO$13,'Quote Application form'!$C$113:$AR$264,ROW()-11,FALSE))</f>
        <v/>
      </c>
      <c r="AP66" t="str">
        <f>IF('Quote Application form'!AT167=0,"",HLOOKUP(AP$13,'Quote Application form'!$C$113:$AR$264,ROW()-11,FALSE))</f>
        <v/>
      </c>
    </row>
    <row r="67" spans="1:42" x14ac:dyDescent="0.2">
      <c r="A67" t="str">
        <f>IFERROR(IF(HLOOKUP(A$13,'Quote Application form'!$C$113:$AR$264,ROW()-11,FALSE)=0,"",HLOOKUP(A$13,'Quote Application form'!$C$113:$AR$264,ROW()-11,FALSE)),"")</f>
        <v/>
      </c>
      <c r="B67" t="str">
        <f>IFERROR(IF(HLOOKUP(B$13,'Quote Application form'!$C$113:$AR$264,ROW()-11,FALSE)=0,"",HLOOKUP(B$13,'Quote Application form'!$C$113:$AR$264,ROW()-11,FALSE)),"")</f>
        <v/>
      </c>
      <c r="C67" t="str">
        <f>IFERROR(IF(HLOOKUP(C$13,'Quote Application form'!$C$113:$AR$264,ROW()-11,FALSE)=0,"",HLOOKUP(C$13,'Quote Application form'!$C$113:$AR$264,ROW()-11,FALSE)),"")</f>
        <v/>
      </c>
      <c r="D67" t="str">
        <f>IFERROR(IF(HLOOKUP(D$13,'Quote Application form'!$C$113:$AR$264,ROW()-11,FALSE)=0,"",HLOOKUP(D$13,'Quote Application form'!$C$113:$AR$264,ROW()-11,FALSE)),"")</f>
        <v/>
      </c>
      <c r="E67" t="str">
        <f>IFERROR(IF(HLOOKUP(E$13,'Quote Application form'!$C$113:$AR$264,ROW()-11,FALSE)=0,"",HLOOKUP(E$13,'Quote Application form'!$C$113:$AR$264,ROW()-11,FALSE)),"")</f>
        <v/>
      </c>
      <c r="F67" t="str">
        <f>IFERROR(IF(HLOOKUP(F$13,'Quote Application form'!$C$113:$AR$264,ROW()-11,FALSE)=0,"",HLOOKUP(F$13,'Quote Application form'!$C$113:$AR$264,ROW()-11,FALSE)),"")</f>
        <v/>
      </c>
      <c r="G67" t="str">
        <f>IFERROR(IF(HLOOKUP(G$13,'Quote Application form'!$C$113:$AR$264,ROW()-11,FALSE)=0,"",HLOOKUP(G$13,'Quote Application form'!$C$113:$AR$264,ROW()-11,FALSE)),"")</f>
        <v/>
      </c>
      <c r="H67" t="str">
        <f>IFERROR(IF(HLOOKUP(H$13,'Quote Application form'!$C$113:$AR$264,ROW()-11,FALSE)=0,"",HLOOKUP(H$13,'Quote Application form'!$C$113:$AR$264,ROW()-11,FALSE)),"")</f>
        <v/>
      </c>
      <c r="I67" t="str">
        <f>IFERROR(IF(HLOOKUP(I$13,'Quote Application form'!$C$113:$AR$264,ROW()-11,FALSE)=0,"",HLOOKUP(I$13,'Quote Application form'!$C$113:$AR$264,ROW()-11,FALSE)),"")</f>
        <v/>
      </c>
      <c r="J67" t="str">
        <f>IFERROR(IF(HLOOKUP(J$13,'Quote Application form'!$C$113:$AR$264,ROW()-11,FALSE)=0,"",HLOOKUP(J$13,'Quote Application form'!$C$113:$AR$264,ROW()-11,FALSE)),"")</f>
        <v/>
      </c>
      <c r="K67" t="str">
        <f>IFERROR(IF(HLOOKUP(K$13,'Quote Application form'!$C$113:$AR$264,ROW()-11,FALSE)=0,"",HLOOKUP(K$13,'Quote Application form'!$C$113:$AR$264,ROW()-11,FALSE)),"")</f>
        <v/>
      </c>
      <c r="L67" t="str">
        <f>IFERROR(IF(HLOOKUP(L$13,'Quote Application form'!$C$113:$AR$264,ROW()-11,FALSE)=0,"",HLOOKUP(L$13,'Quote Application form'!$C$113:$AR$264,ROW()-11,FALSE)),"")</f>
        <v/>
      </c>
      <c r="M67" t="str">
        <f>IFERROR(IF(HLOOKUP(M$13,'Quote Application form'!$C$113:$AR$264,ROW()-11,FALSE)=0,"",HLOOKUP(M$13,'Quote Application form'!$C$113:$AR$264,ROW()-11,FALSE)),"")</f>
        <v/>
      </c>
      <c r="N67" t="str">
        <f>IFERROR(IF(HLOOKUP(N$13,'Quote Application form'!$C$113:$AR$264,ROW()-11,FALSE)=0,"",HLOOKUP(N$13,'Quote Application form'!$C$113:$AR$264,ROW()-11,FALSE)),"")</f>
        <v/>
      </c>
      <c r="O67" t="str">
        <f>IFERROR(IF(HLOOKUP(O$13,'Quote Application form'!$C$113:$AR$264,ROW()-11,FALSE)=0,"",HLOOKUP(O$13,'Quote Application form'!$C$113:$AR$264,ROW()-11,FALSE)),"")</f>
        <v/>
      </c>
      <c r="P67" t="str">
        <f>IFERROR(IF(HLOOKUP(P$13,'Quote Application form'!$C$113:$AR$264,ROW()-11,FALSE)=0,"",HLOOKUP(P$13,'Quote Application form'!$C$113:$AR$264,ROW()-11,FALSE)),"")</f>
        <v/>
      </c>
      <c r="Q67" t="str">
        <f>IFERROR(IF(HLOOKUP(Q$13,'Quote Application form'!$C$113:$AR$264,ROW()-11,FALSE)=0,"",HLOOKUP(Q$13,'Quote Application form'!$C$113:$AR$264,ROW()-11,FALSE)),"")</f>
        <v/>
      </c>
      <c r="R67" t="str">
        <f>IFERROR(IF(HLOOKUP(R$13,'Quote Application form'!$C$113:$AR$264,ROW()-11,FALSE)=0,"",HLOOKUP(R$13,'Quote Application form'!$C$113:$AR$264,ROW()-11,FALSE)),"")</f>
        <v/>
      </c>
      <c r="S67" t="str">
        <f>IFERROR(IF(HLOOKUP(S$13,'Quote Application form'!$C$113:$AR$264,ROW()-11,FALSE)=0,"",HLOOKUP(S$13,'Quote Application form'!$C$113:$AR$264,ROW()-11,FALSE)),"")</f>
        <v/>
      </c>
      <c r="T67" t="str">
        <f>IFERROR(IF(HLOOKUP(T$13,'Quote Application form'!$C$113:$AR$264,ROW()-11,FALSE)=0,"",HLOOKUP(T$13,'Quote Application form'!$C$113:$AR$264,ROW()-11,FALSE)),"")</f>
        <v/>
      </c>
      <c r="U67" t="str">
        <f>IFERROR(IF(HLOOKUP(U$13,'Quote Application form'!$C$113:$AR$264,ROW()-11,FALSE)=0,"",HLOOKUP(U$13,'Quote Application form'!$C$113:$AR$264,ROW()-11,FALSE)),"")</f>
        <v/>
      </c>
      <c r="V67" t="str">
        <f>IFERROR(IF(HLOOKUP(V$13,'Quote Application form'!$C$113:$AR$264,ROW()-11,FALSE)=0,"",HLOOKUP(V$13,'Quote Application form'!$C$113:$AR$264,ROW()-11,FALSE)),"")</f>
        <v/>
      </c>
      <c r="W67" t="str">
        <f>IFERROR(IF(HLOOKUP(W$13,'Quote Application form'!$C$113:$AR$264,ROW()-11,FALSE)=0,"",HLOOKUP(W$13,'Quote Application form'!$C$113:$AR$264,ROW()-11,FALSE)),"")</f>
        <v/>
      </c>
      <c r="X67" t="str">
        <f>IFERROR(IF(HLOOKUP(X$13,'Quote Application form'!$C$113:$AR$264,ROW()-11,FALSE)=0,"",HLOOKUP(X$13,'Quote Application form'!$C$113:$AR$264,ROW()-11,FALSE)),"")</f>
        <v/>
      </c>
      <c r="Y67" t="str">
        <f>IFERROR(IF(HLOOKUP(Y$13,'Quote Application form'!$C$113:$AR$264,ROW()-11,FALSE)=0,"",HLOOKUP(Y$13,'Quote Application form'!$C$113:$AR$264,ROW()-11,FALSE)),"")</f>
        <v/>
      </c>
      <c r="Z67" t="str">
        <f>IFERROR(IF(HLOOKUP(Z$13,'Quote Application form'!$C$113:$AR$264,ROW()-11,FALSE)=0,"",HLOOKUP(Z$13,'Quote Application form'!$C$113:$AR$264,ROW()-11,FALSE)),"")</f>
        <v/>
      </c>
      <c r="AA67" t="str">
        <f>IFERROR(IF(HLOOKUP(AA$13,'Quote Application form'!$C$113:$AR$264,ROW()-11,FALSE)=0,"",HLOOKUP(AA$13,'Quote Application form'!$C$113:$AR$264,ROW()-11,FALSE)),"")</f>
        <v/>
      </c>
      <c r="AB67" t="str">
        <f>IFERROR(IF(HLOOKUP(AB$13,'Quote Application form'!$C$113:$AR$264,ROW()-11,FALSE)=0,"",HLOOKUP(AB$13,'Quote Application form'!$C$113:$AR$264,ROW()-11,FALSE)),"")</f>
        <v/>
      </c>
      <c r="AC67" t="str">
        <f>IFERROR(IF(HLOOKUP(AC$13,'Quote Application form'!$C$113:$AR$264,ROW()-11,FALSE)=0,"",HLOOKUP(AC$13,'Quote Application form'!$C$113:$AR$264,ROW()-11,FALSE)),"")</f>
        <v/>
      </c>
      <c r="AD67" t="str">
        <f>IFERROR(IF(HLOOKUP(AD$13,'Quote Application form'!$C$113:$AR$264,ROW()-11,FALSE)=0,"",HLOOKUP(AD$13,'Quote Application form'!$C$113:$AR$264,ROW()-11,FALSE)),"")</f>
        <v/>
      </c>
      <c r="AE67" t="str">
        <f>IFERROR(IF(HLOOKUP(AE$13,'Quote Application form'!$C$113:$AR$264,ROW()-11,FALSE)=0,"",HLOOKUP(AE$13,'Quote Application form'!$C$113:$AR$264,ROW()-11,FALSE)),"")</f>
        <v/>
      </c>
      <c r="AF67" t="str">
        <f>IF('Quote Application form'!AJ168=0,"",HLOOKUP(AF$13,'Quote Application form'!$C$113:$AR$264,ROW()-11,FALSE))</f>
        <v/>
      </c>
      <c r="AG67" t="str">
        <f>IF('Quote Application form'!AK168=0,"",HLOOKUP(AG$13,'Quote Application form'!$C$113:$AR$264,ROW()-11,FALSE))</f>
        <v/>
      </c>
      <c r="AH67" t="str">
        <f>IF('Quote Application form'!AL168=0,"",HLOOKUP(AH$13,'Quote Application form'!$C$113:$AR$264,ROW()-11,FALSE))</f>
        <v/>
      </c>
      <c r="AI67" t="str">
        <f>IF('Quote Application form'!AM168=0,"",HLOOKUP(AI$13,'Quote Application form'!$C$113:$AR$264,ROW()-11,FALSE))</f>
        <v/>
      </c>
      <c r="AJ67" t="str">
        <f>IF('Quote Application form'!AN168=0,"",HLOOKUP(AJ$13,'Quote Application form'!$C$113:$AR$264,ROW()-11,FALSE))</f>
        <v/>
      </c>
      <c r="AK67" t="str">
        <f>IF('Quote Application form'!AO168=0,"",HLOOKUP(AK$13,'Quote Application form'!$C$113:$AR$264,ROW()-11,FALSE))</f>
        <v/>
      </c>
      <c r="AL67" t="str">
        <f>IF('Quote Application form'!AP168=0,"",HLOOKUP(AL$13,'Quote Application form'!$C$113:$AR$264,ROW()-11,FALSE))</f>
        <v/>
      </c>
      <c r="AM67" t="str">
        <f>IF('Quote Application form'!AQ168=0,"",HLOOKUP(AM$13,'Quote Application form'!$C$113:$AR$264,ROW()-11,FALSE))</f>
        <v/>
      </c>
      <c r="AN67" t="str">
        <f>IF('Quote Application form'!AR168=0,"",HLOOKUP(AN$13,'Quote Application form'!$C$113:$AR$264,ROW()-11,FALSE))</f>
        <v/>
      </c>
      <c r="AO67" t="str">
        <f>IF('Quote Application form'!AS168=0,"",HLOOKUP(AO$13,'Quote Application form'!$C$113:$AR$264,ROW()-11,FALSE))</f>
        <v/>
      </c>
      <c r="AP67" t="str">
        <f>IF('Quote Application form'!AT168=0,"",HLOOKUP(AP$13,'Quote Application form'!$C$113:$AR$264,ROW()-11,FALSE))</f>
        <v/>
      </c>
    </row>
    <row r="68" spans="1:42" x14ac:dyDescent="0.2">
      <c r="A68" t="str">
        <f>IFERROR(IF(HLOOKUP(A$13,'Quote Application form'!$C$113:$AR$264,ROW()-11,FALSE)=0,"",HLOOKUP(A$13,'Quote Application form'!$C$113:$AR$264,ROW()-11,FALSE)),"")</f>
        <v/>
      </c>
      <c r="B68" t="str">
        <f>IFERROR(IF(HLOOKUP(B$13,'Quote Application form'!$C$113:$AR$264,ROW()-11,FALSE)=0,"",HLOOKUP(B$13,'Quote Application form'!$C$113:$AR$264,ROW()-11,FALSE)),"")</f>
        <v/>
      </c>
      <c r="C68" t="str">
        <f>IFERROR(IF(HLOOKUP(C$13,'Quote Application form'!$C$113:$AR$264,ROW()-11,FALSE)=0,"",HLOOKUP(C$13,'Quote Application form'!$C$113:$AR$264,ROW()-11,FALSE)),"")</f>
        <v/>
      </c>
      <c r="D68" t="str">
        <f>IFERROR(IF(HLOOKUP(D$13,'Quote Application form'!$C$113:$AR$264,ROW()-11,FALSE)=0,"",HLOOKUP(D$13,'Quote Application form'!$C$113:$AR$264,ROW()-11,FALSE)),"")</f>
        <v/>
      </c>
      <c r="E68" t="str">
        <f>IFERROR(IF(HLOOKUP(E$13,'Quote Application form'!$C$113:$AR$264,ROW()-11,FALSE)=0,"",HLOOKUP(E$13,'Quote Application form'!$C$113:$AR$264,ROW()-11,FALSE)),"")</f>
        <v/>
      </c>
      <c r="F68" t="str">
        <f>IFERROR(IF(HLOOKUP(F$13,'Quote Application form'!$C$113:$AR$264,ROW()-11,FALSE)=0,"",HLOOKUP(F$13,'Quote Application form'!$C$113:$AR$264,ROW()-11,FALSE)),"")</f>
        <v/>
      </c>
      <c r="G68" t="str">
        <f>IFERROR(IF(HLOOKUP(G$13,'Quote Application form'!$C$113:$AR$264,ROW()-11,FALSE)=0,"",HLOOKUP(G$13,'Quote Application form'!$C$113:$AR$264,ROW()-11,FALSE)),"")</f>
        <v/>
      </c>
      <c r="H68" t="str">
        <f>IFERROR(IF(HLOOKUP(H$13,'Quote Application form'!$C$113:$AR$264,ROW()-11,FALSE)=0,"",HLOOKUP(H$13,'Quote Application form'!$C$113:$AR$264,ROW()-11,FALSE)),"")</f>
        <v/>
      </c>
      <c r="I68" t="str">
        <f>IFERROR(IF(HLOOKUP(I$13,'Quote Application form'!$C$113:$AR$264,ROW()-11,FALSE)=0,"",HLOOKUP(I$13,'Quote Application form'!$C$113:$AR$264,ROW()-11,FALSE)),"")</f>
        <v/>
      </c>
      <c r="J68" t="str">
        <f>IFERROR(IF(HLOOKUP(J$13,'Quote Application form'!$C$113:$AR$264,ROW()-11,FALSE)=0,"",HLOOKUP(J$13,'Quote Application form'!$C$113:$AR$264,ROW()-11,FALSE)),"")</f>
        <v/>
      </c>
      <c r="K68" t="str">
        <f>IFERROR(IF(HLOOKUP(K$13,'Quote Application form'!$C$113:$AR$264,ROW()-11,FALSE)=0,"",HLOOKUP(K$13,'Quote Application form'!$C$113:$AR$264,ROW()-11,FALSE)),"")</f>
        <v/>
      </c>
      <c r="L68" t="str">
        <f>IFERROR(IF(HLOOKUP(L$13,'Quote Application form'!$C$113:$AR$264,ROW()-11,FALSE)=0,"",HLOOKUP(L$13,'Quote Application form'!$C$113:$AR$264,ROW()-11,FALSE)),"")</f>
        <v/>
      </c>
      <c r="M68" t="str">
        <f>IFERROR(IF(HLOOKUP(M$13,'Quote Application form'!$C$113:$AR$264,ROW()-11,FALSE)=0,"",HLOOKUP(M$13,'Quote Application form'!$C$113:$AR$264,ROW()-11,FALSE)),"")</f>
        <v/>
      </c>
      <c r="N68" t="str">
        <f>IFERROR(IF(HLOOKUP(N$13,'Quote Application form'!$C$113:$AR$264,ROW()-11,FALSE)=0,"",HLOOKUP(N$13,'Quote Application form'!$C$113:$AR$264,ROW()-11,FALSE)),"")</f>
        <v/>
      </c>
      <c r="O68" t="str">
        <f>IFERROR(IF(HLOOKUP(O$13,'Quote Application form'!$C$113:$AR$264,ROW()-11,FALSE)=0,"",HLOOKUP(O$13,'Quote Application form'!$C$113:$AR$264,ROW()-11,FALSE)),"")</f>
        <v/>
      </c>
      <c r="P68" t="str">
        <f>IFERROR(IF(HLOOKUP(P$13,'Quote Application form'!$C$113:$AR$264,ROW()-11,FALSE)=0,"",HLOOKUP(P$13,'Quote Application form'!$C$113:$AR$264,ROW()-11,FALSE)),"")</f>
        <v/>
      </c>
      <c r="Q68" t="str">
        <f>IFERROR(IF(HLOOKUP(Q$13,'Quote Application form'!$C$113:$AR$264,ROW()-11,FALSE)=0,"",HLOOKUP(Q$13,'Quote Application form'!$C$113:$AR$264,ROW()-11,FALSE)),"")</f>
        <v/>
      </c>
      <c r="R68" t="str">
        <f>IFERROR(IF(HLOOKUP(R$13,'Quote Application form'!$C$113:$AR$264,ROW()-11,FALSE)=0,"",HLOOKUP(R$13,'Quote Application form'!$C$113:$AR$264,ROW()-11,FALSE)),"")</f>
        <v/>
      </c>
      <c r="S68" t="str">
        <f>IFERROR(IF(HLOOKUP(S$13,'Quote Application form'!$C$113:$AR$264,ROW()-11,FALSE)=0,"",HLOOKUP(S$13,'Quote Application form'!$C$113:$AR$264,ROW()-11,FALSE)),"")</f>
        <v/>
      </c>
      <c r="T68" t="str">
        <f>IFERROR(IF(HLOOKUP(T$13,'Quote Application form'!$C$113:$AR$264,ROW()-11,FALSE)=0,"",HLOOKUP(T$13,'Quote Application form'!$C$113:$AR$264,ROW()-11,FALSE)),"")</f>
        <v/>
      </c>
      <c r="U68" t="str">
        <f>IFERROR(IF(HLOOKUP(U$13,'Quote Application form'!$C$113:$AR$264,ROW()-11,FALSE)=0,"",HLOOKUP(U$13,'Quote Application form'!$C$113:$AR$264,ROW()-11,FALSE)),"")</f>
        <v/>
      </c>
      <c r="V68" t="str">
        <f>IFERROR(IF(HLOOKUP(V$13,'Quote Application form'!$C$113:$AR$264,ROW()-11,FALSE)=0,"",HLOOKUP(V$13,'Quote Application form'!$C$113:$AR$264,ROW()-11,FALSE)),"")</f>
        <v/>
      </c>
      <c r="W68" t="str">
        <f>IFERROR(IF(HLOOKUP(W$13,'Quote Application form'!$C$113:$AR$264,ROW()-11,FALSE)=0,"",HLOOKUP(W$13,'Quote Application form'!$C$113:$AR$264,ROW()-11,FALSE)),"")</f>
        <v/>
      </c>
      <c r="X68" t="str">
        <f>IFERROR(IF(HLOOKUP(X$13,'Quote Application form'!$C$113:$AR$264,ROW()-11,FALSE)=0,"",HLOOKUP(X$13,'Quote Application form'!$C$113:$AR$264,ROW()-11,FALSE)),"")</f>
        <v/>
      </c>
      <c r="Y68" t="str">
        <f>IFERROR(IF(HLOOKUP(Y$13,'Quote Application form'!$C$113:$AR$264,ROW()-11,FALSE)=0,"",HLOOKUP(Y$13,'Quote Application form'!$C$113:$AR$264,ROW()-11,FALSE)),"")</f>
        <v/>
      </c>
      <c r="Z68" t="str">
        <f>IFERROR(IF(HLOOKUP(Z$13,'Quote Application form'!$C$113:$AR$264,ROW()-11,FALSE)=0,"",HLOOKUP(Z$13,'Quote Application form'!$C$113:$AR$264,ROW()-11,FALSE)),"")</f>
        <v/>
      </c>
      <c r="AA68" t="str">
        <f>IFERROR(IF(HLOOKUP(AA$13,'Quote Application form'!$C$113:$AR$264,ROW()-11,FALSE)=0,"",HLOOKUP(AA$13,'Quote Application form'!$C$113:$AR$264,ROW()-11,FALSE)),"")</f>
        <v/>
      </c>
      <c r="AB68" t="str">
        <f>IFERROR(IF(HLOOKUP(AB$13,'Quote Application form'!$C$113:$AR$264,ROW()-11,FALSE)=0,"",HLOOKUP(AB$13,'Quote Application form'!$C$113:$AR$264,ROW()-11,FALSE)),"")</f>
        <v/>
      </c>
      <c r="AC68" t="str">
        <f>IFERROR(IF(HLOOKUP(AC$13,'Quote Application form'!$C$113:$AR$264,ROW()-11,FALSE)=0,"",HLOOKUP(AC$13,'Quote Application form'!$C$113:$AR$264,ROW()-11,FALSE)),"")</f>
        <v/>
      </c>
      <c r="AD68" t="str">
        <f>IFERROR(IF(HLOOKUP(AD$13,'Quote Application form'!$C$113:$AR$264,ROW()-11,FALSE)=0,"",HLOOKUP(AD$13,'Quote Application form'!$C$113:$AR$264,ROW()-11,FALSE)),"")</f>
        <v/>
      </c>
      <c r="AE68" t="str">
        <f>IFERROR(IF(HLOOKUP(AE$13,'Quote Application form'!$C$113:$AR$264,ROW()-11,FALSE)=0,"",HLOOKUP(AE$13,'Quote Application form'!$C$113:$AR$264,ROW()-11,FALSE)),"")</f>
        <v/>
      </c>
      <c r="AF68" t="str">
        <f>IF('Quote Application form'!AJ169=0,"",HLOOKUP(AF$13,'Quote Application form'!$C$113:$AR$264,ROW()-11,FALSE))</f>
        <v/>
      </c>
      <c r="AG68" t="str">
        <f>IF('Quote Application form'!AK169=0,"",HLOOKUP(AG$13,'Quote Application form'!$C$113:$AR$264,ROW()-11,FALSE))</f>
        <v/>
      </c>
      <c r="AH68" t="str">
        <f>IF('Quote Application form'!AL169=0,"",HLOOKUP(AH$13,'Quote Application form'!$C$113:$AR$264,ROW()-11,FALSE))</f>
        <v/>
      </c>
      <c r="AI68" t="str">
        <f>IF('Quote Application form'!AM169=0,"",HLOOKUP(AI$13,'Quote Application form'!$C$113:$AR$264,ROW()-11,FALSE))</f>
        <v/>
      </c>
      <c r="AJ68" t="str">
        <f>IF('Quote Application form'!AN169=0,"",HLOOKUP(AJ$13,'Quote Application form'!$C$113:$AR$264,ROW()-11,FALSE))</f>
        <v/>
      </c>
      <c r="AK68" t="str">
        <f>IF('Quote Application form'!AO169=0,"",HLOOKUP(AK$13,'Quote Application form'!$C$113:$AR$264,ROW()-11,FALSE))</f>
        <v/>
      </c>
      <c r="AL68" t="str">
        <f>IF('Quote Application form'!AP169=0,"",HLOOKUP(AL$13,'Quote Application form'!$C$113:$AR$264,ROW()-11,FALSE))</f>
        <v/>
      </c>
      <c r="AM68" t="str">
        <f>IF('Quote Application form'!AQ169=0,"",HLOOKUP(AM$13,'Quote Application form'!$C$113:$AR$264,ROW()-11,FALSE))</f>
        <v/>
      </c>
      <c r="AN68" t="str">
        <f>IF('Quote Application form'!AR169=0,"",HLOOKUP(AN$13,'Quote Application form'!$C$113:$AR$264,ROW()-11,FALSE))</f>
        <v/>
      </c>
      <c r="AO68" t="str">
        <f>IF('Quote Application form'!AS169=0,"",HLOOKUP(AO$13,'Quote Application form'!$C$113:$AR$264,ROW()-11,FALSE))</f>
        <v/>
      </c>
      <c r="AP68" t="str">
        <f>IF('Quote Application form'!AT169=0,"",HLOOKUP(AP$13,'Quote Application form'!$C$113:$AR$264,ROW()-11,FALSE))</f>
        <v/>
      </c>
    </row>
    <row r="69" spans="1:42" x14ac:dyDescent="0.2">
      <c r="A69" t="str">
        <f>IFERROR(IF(HLOOKUP(A$13,'Quote Application form'!$C$113:$AR$264,ROW()-11,FALSE)=0,"",HLOOKUP(A$13,'Quote Application form'!$C$113:$AR$264,ROW()-11,FALSE)),"")</f>
        <v/>
      </c>
      <c r="B69" t="str">
        <f>IFERROR(IF(HLOOKUP(B$13,'Quote Application form'!$C$113:$AR$264,ROW()-11,FALSE)=0,"",HLOOKUP(B$13,'Quote Application form'!$C$113:$AR$264,ROW()-11,FALSE)),"")</f>
        <v/>
      </c>
      <c r="C69" t="str">
        <f>IFERROR(IF(HLOOKUP(C$13,'Quote Application form'!$C$113:$AR$264,ROW()-11,FALSE)=0,"",HLOOKUP(C$13,'Quote Application form'!$C$113:$AR$264,ROW()-11,FALSE)),"")</f>
        <v/>
      </c>
      <c r="D69" t="str">
        <f>IFERROR(IF(HLOOKUP(D$13,'Quote Application form'!$C$113:$AR$264,ROW()-11,FALSE)=0,"",HLOOKUP(D$13,'Quote Application form'!$C$113:$AR$264,ROW()-11,FALSE)),"")</f>
        <v/>
      </c>
      <c r="E69" t="str">
        <f>IFERROR(IF(HLOOKUP(E$13,'Quote Application form'!$C$113:$AR$264,ROW()-11,FALSE)=0,"",HLOOKUP(E$13,'Quote Application form'!$C$113:$AR$264,ROW()-11,FALSE)),"")</f>
        <v/>
      </c>
      <c r="F69" t="str">
        <f>IFERROR(IF(HLOOKUP(F$13,'Quote Application form'!$C$113:$AR$264,ROW()-11,FALSE)=0,"",HLOOKUP(F$13,'Quote Application form'!$C$113:$AR$264,ROW()-11,FALSE)),"")</f>
        <v/>
      </c>
      <c r="G69" t="str">
        <f>IFERROR(IF(HLOOKUP(G$13,'Quote Application form'!$C$113:$AR$264,ROW()-11,FALSE)=0,"",HLOOKUP(G$13,'Quote Application form'!$C$113:$AR$264,ROW()-11,FALSE)),"")</f>
        <v/>
      </c>
      <c r="H69" t="str">
        <f>IFERROR(IF(HLOOKUP(H$13,'Quote Application form'!$C$113:$AR$264,ROW()-11,FALSE)=0,"",HLOOKUP(H$13,'Quote Application form'!$C$113:$AR$264,ROW()-11,FALSE)),"")</f>
        <v/>
      </c>
      <c r="I69" t="str">
        <f>IFERROR(IF(HLOOKUP(I$13,'Quote Application form'!$C$113:$AR$264,ROW()-11,FALSE)=0,"",HLOOKUP(I$13,'Quote Application form'!$C$113:$AR$264,ROW()-11,FALSE)),"")</f>
        <v/>
      </c>
      <c r="J69" t="str">
        <f>IFERROR(IF(HLOOKUP(J$13,'Quote Application form'!$C$113:$AR$264,ROW()-11,FALSE)=0,"",HLOOKUP(J$13,'Quote Application form'!$C$113:$AR$264,ROW()-11,FALSE)),"")</f>
        <v/>
      </c>
      <c r="K69" t="str">
        <f>IFERROR(IF(HLOOKUP(K$13,'Quote Application form'!$C$113:$AR$264,ROW()-11,FALSE)=0,"",HLOOKUP(K$13,'Quote Application form'!$C$113:$AR$264,ROW()-11,FALSE)),"")</f>
        <v/>
      </c>
      <c r="L69" t="str">
        <f>IFERROR(IF(HLOOKUP(L$13,'Quote Application form'!$C$113:$AR$264,ROW()-11,FALSE)=0,"",HLOOKUP(L$13,'Quote Application form'!$C$113:$AR$264,ROW()-11,FALSE)),"")</f>
        <v/>
      </c>
      <c r="M69" t="str">
        <f>IFERROR(IF(HLOOKUP(M$13,'Quote Application form'!$C$113:$AR$264,ROW()-11,FALSE)=0,"",HLOOKUP(M$13,'Quote Application form'!$C$113:$AR$264,ROW()-11,FALSE)),"")</f>
        <v/>
      </c>
      <c r="N69" t="str">
        <f>IFERROR(IF(HLOOKUP(N$13,'Quote Application form'!$C$113:$AR$264,ROW()-11,FALSE)=0,"",HLOOKUP(N$13,'Quote Application form'!$C$113:$AR$264,ROW()-11,FALSE)),"")</f>
        <v/>
      </c>
      <c r="O69" t="str">
        <f>IFERROR(IF(HLOOKUP(O$13,'Quote Application form'!$C$113:$AR$264,ROW()-11,FALSE)=0,"",HLOOKUP(O$13,'Quote Application form'!$C$113:$AR$264,ROW()-11,FALSE)),"")</f>
        <v/>
      </c>
      <c r="P69" t="str">
        <f>IFERROR(IF(HLOOKUP(P$13,'Quote Application form'!$C$113:$AR$264,ROW()-11,FALSE)=0,"",HLOOKUP(P$13,'Quote Application form'!$C$113:$AR$264,ROW()-11,FALSE)),"")</f>
        <v/>
      </c>
      <c r="Q69" t="str">
        <f>IFERROR(IF(HLOOKUP(Q$13,'Quote Application form'!$C$113:$AR$264,ROW()-11,FALSE)=0,"",HLOOKUP(Q$13,'Quote Application form'!$C$113:$AR$264,ROW()-11,FALSE)),"")</f>
        <v/>
      </c>
      <c r="R69" t="str">
        <f>IFERROR(IF(HLOOKUP(R$13,'Quote Application form'!$C$113:$AR$264,ROW()-11,FALSE)=0,"",HLOOKUP(R$13,'Quote Application form'!$C$113:$AR$264,ROW()-11,FALSE)),"")</f>
        <v/>
      </c>
      <c r="S69" t="str">
        <f>IFERROR(IF(HLOOKUP(S$13,'Quote Application form'!$C$113:$AR$264,ROW()-11,FALSE)=0,"",HLOOKUP(S$13,'Quote Application form'!$C$113:$AR$264,ROW()-11,FALSE)),"")</f>
        <v/>
      </c>
      <c r="T69" t="str">
        <f>IFERROR(IF(HLOOKUP(T$13,'Quote Application form'!$C$113:$AR$264,ROW()-11,FALSE)=0,"",HLOOKUP(T$13,'Quote Application form'!$C$113:$AR$264,ROW()-11,FALSE)),"")</f>
        <v/>
      </c>
      <c r="U69" t="str">
        <f>IFERROR(IF(HLOOKUP(U$13,'Quote Application form'!$C$113:$AR$264,ROW()-11,FALSE)=0,"",HLOOKUP(U$13,'Quote Application form'!$C$113:$AR$264,ROW()-11,FALSE)),"")</f>
        <v/>
      </c>
      <c r="V69" t="str">
        <f>IFERROR(IF(HLOOKUP(V$13,'Quote Application form'!$C$113:$AR$264,ROW()-11,FALSE)=0,"",HLOOKUP(V$13,'Quote Application form'!$C$113:$AR$264,ROW()-11,FALSE)),"")</f>
        <v/>
      </c>
      <c r="W69" t="str">
        <f>IFERROR(IF(HLOOKUP(W$13,'Quote Application form'!$C$113:$AR$264,ROW()-11,FALSE)=0,"",HLOOKUP(W$13,'Quote Application form'!$C$113:$AR$264,ROW()-11,FALSE)),"")</f>
        <v/>
      </c>
      <c r="X69" t="str">
        <f>IFERROR(IF(HLOOKUP(X$13,'Quote Application form'!$C$113:$AR$264,ROW()-11,FALSE)=0,"",HLOOKUP(X$13,'Quote Application form'!$C$113:$AR$264,ROW()-11,FALSE)),"")</f>
        <v/>
      </c>
      <c r="Y69" t="str">
        <f>IFERROR(IF(HLOOKUP(Y$13,'Quote Application form'!$C$113:$AR$264,ROW()-11,FALSE)=0,"",HLOOKUP(Y$13,'Quote Application form'!$C$113:$AR$264,ROW()-11,FALSE)),"")</f>
        <v/>
      </c>
      <c r="Z69" t="str">
        <f>IFERROR(IF(HLOOKUP(Z$13,'Quote Application form'!$C$113:$AR$264,ROW()-11,FALSE)=0,"",HLOOKUP(Z$13,'Quote Application form'!$C$113:$AR$264,ROW()-11,FALSE)),"")</f>
        <v/>
      </c>
      <c r="AA69" t="str">
        <f>IFERROR(IF(HLOOKUP(AA$13,'Quote Application form'!$C$113:$AR$264,ROW()-11,FALSE)=0,"",HLOOKUP(AA$13,'Quote Application form'!$C$113:$AR$264,ROW()-11,FALSE)),"")</f>
        <v/>
      </c>
      <c r="AB69" t="str">
        <f>IFERROR(IF(HLOOKUP(AB$13,'Quote Application form'!$C$113:$AR$264,ROW()-11,FALSE)=0,"",HLOOKUP(AB$13,'Quote Application form'!$C$113:$AR$264,ROW()-11,FALSE)),"")</f>
        <v/>
      </c>
      <c r="AC69" t="str">
        <f>IFERROR(IF(HLOOKUP(AC$13,'Quote Application form'!$C$113:$AR$264,ROW()-11,FALSE)=0,"",HLOOKUP(AC$13,'Quote Application form'!$C$113:$AR$264,ROW()-11,FALSE)),"")</f>
        <v/>
      </c>
      <c r="AD69" t="str">
        <f>IFERROR(IF(HLOOKUP(AD$13,'Quote Application form'!$C$113:$AR$264,ROW()-11,FALSE)=0,"",HLOOKUP(AD$13,'Quote Application form'!$C$113:$AR$264,ROW()-11,FALSE)),"")</f>
        <v/>
      </c>
      <c r="AE69" t="str">
        <f>IFERROR(IF(HLOOKUP(AE$13,'Quote Application form'!$C$113:$AR$264,ROW()-11,FALSE)=0,"",HLOOKUP(AE$13,'Quote Application form'!$C$113:$AR$264,ROW()-11,FALSE)),"")</f>
        <v/>
      </c>
      <c r="AF69" t="str">
        <f>IF('Quote Application form'!AJ170=0,"",HLOOKUP(AF$13,'Quote Application form'!$C$113:$AR$264,ROW()-11,FALSE))</f>
        <v/>
      </c>
      <c r="AG69" t="str">
        <f>IF('Quote Application form'!AK170=0,"",HLOOKUP(AG$13,'Quote Application form'!$C$113:$AR$264,ROW()-11,FALSE))</f>
        <v/>
      </c>
      <c r="AH69" t="str">
        <f>IF('Quote Application form'!AL170=0,"",HLOOKUP(AH$13,'Quote Application form'!$C$113:$AR$264,ROW()-11,FALSE))</f>
        <v/>
      </c>
      <c r="AI69" t="str">
        <f>IF('Quote Application form'!AM170=0,"",HLOOKUP(AI$13,'Quote Application form'!$C$113:$AR$264,ROW()-11,FALSE))</f>
        <v/>
      </c>
      <c r="AJ69" t="str">
        <f>IF('Quote Application form'!AN170=0,"",HLOOKUP(AJ$13,'Quote Application form'!$C$113:$AR$264,ROW()-11,FALSE))</f>
        <v/>
      </c>
      <c r="AK69" t="str">
        <f>IF('Quote Application form'!AO170=0,"",HLOOKUP(AK$13,'Quote Application form'!$C$113:$AR$264,ROW()-11,FALSE))</f>
        <v/>
      </c>
      <c r="AL69" t="str">
        <f>IF('Quote Application form'!AP170=0,"",HLOOKUP(AL$13,'Quote Application form'!$C$113:$AR$264,ROW()-11,FALSE))</f>
        <v/>
      </c>
      <c r="AM69" t="str">
        <f>IF('Quote Application form'!AQ170=0,"",HLOOKUP(AM$13,'Quote Application form'!$C$113:$AR$264,ROW()-11,FALSE))</f>
        <v/>
      </c>
      <c r="AN69" t="str">
        <f>IF('Quote Application form'!AR170=0,"",HLOOKUP(AN$13,'Quote Application form'!$C$113:$AR$264,ROW()-11,FALSE))</f>
        <v/>
      </c>
      <c r="AO69" t="str">
        <f>IF('Quote Application form'!AS170=0,"",HLOOKUP(AO$13,'Quote Application form'!$C$113:$AR$264,ROW()-11,FALSE))</f>
        <v/>
      </c>
      <c r="AP69" t="str">
        <f>IF('Quote Application form'!AT170=0,"",HLOOKUP(AP$13,'Quote Application form'!$C$113:$AR$264,ROW()-11,FALSE))</f>
        <v/>
      </c>
    </row>
    <row r="70" spans="1:42" x14ac:dyDescent="0.2">
      <c r="A70" t="str">
        <f>IFERROR(IF(HLOOKUP(A$13,'Quote Application form'!$C$113:$AR$264,ROW()-11,FALSE)=0,"",HLOOKUP(A$13,'Quote Application form'!$C$113:$AR$264,ROW()-11,FALSE)),"")</f>
        <v/>
      </c>
      <c r="B70" t="str">
        <f>IFERROR(IF(HLOOKUP(B$13,'Quote Application form'!$C$113:$AR$264,ROW()-11,FALSE)=0,"",HLOOKUP(B$13,'Quote Application form'!$C$113:$AR$264,ROW()-11,FALSE)),"")</f>
        <v/>
      </c>
      <c r="C70" t="str">
        <f>IFERROR(IF(HLOOKUP(C$13,'Quote Application form'!$C$113:$AR$264,ROW()-11,FALSE)=0,"",HLOOKUP(C$13,'Quote Application form'!$C$113:$AR$264,ROW()-11,FALSE)),"")</f>
        <v/>
      </c>
      <c r="D70" t="str">
        <f>IFERROR(IF(HLOOKUP(D$13,'Quote Application form'!$C$113:$AR$264,ROW()-11,FALSE)=0,"",HLOOKUP(D$13,'Quote Application form'!$C$113:$AR$264,ROW()-11,FALSE)),"")</f>
        <v/>
      </c>
      <c r="E70" t="str">
        <f>IFERROR(IF(HLOOKUP(E$13,'Quote Application form'!$C$113:$AR$264,ROW()-11,FALSE)=0,"",HLOOKUP(E$13,'Quote Application form'!$C$113:$AR$264,ROW()-11,FALSE)),"")</f>
        <v/>
      </c>
      <c r="F70" t="str">
        <f>IFERROR(IF(HLOOKUP(F$13,'Quote Application form'!$C$113:$AR$264,ROW()-11,FALSE)=0,"",HLOOKUP(F$13,'Quote Application form'!$C$113:$AR$264,ROW()-11,FALSE)),"")</f>
        <v/>
      </c>
      <c r="G70" t="str">
        <f>IFERROR(IF(HLOOKUP(G$13,'Quote Application form'!$C$113:$AR$264,ROW()-11,FALSE)=0,"",HLOOKUP(G$13,'Quote Application form'!$C$113:$AR$264,ROW()-11,FALSE)),"")</f>
        <v/>
      </c>
      <c r="H70" t="str">
        <f>IFERROR(IF(HLOOKUP(H$13,'Quote Application form'!$C$113:$AR$264,ROW()-11,FALSE)=0,"",HLOOKUP(H$13,'Quote Application form'!$C$113:$AR$264,ROW()-11,FALSE)),"")</f>
        <v/>
      </c>
      <c r="I70" t="str">
        <f>IFERROR(IF(HLOOKUP(I$13,'Quote Application form'!$C$113:$AR$264,ROW()-11,FALSE)=0,"",HLOOKUP(I$13,'Quote Application form'!$C$113:$AR$264,ROW()-11,FALSE)),"")</f>
        <v/>
      </c>
      <c r="J70" t="str">
        <f>IFERROR(IF(HLOOKUP(J$13,'Quote Application form'!$C$113:$AR$264,ROW()-11,FALSE)=0,"",HLOOKUP(J$13,'Quote Application form'!$C$113:$AR$264,ROW()-11,FALSE)),"")</f>
        <v/>
      </c>
      <c r="K70" t="str">
        <f>IFERROR(IF(HLOOKUP(K$13,'Quote Application form'!$C$113:$AR$264,ROW()-11,FALSE)=0,"",HLOOKUP(K$13,'Quote Application form'!$C$113:$AR$264,ROW()-11,FALSE)),"")</f>
        <v/>
      </c>
      <c r="L70" t="str">
        <f>IFERROR(IF(HLOOKUP(L$13,'Quote Application form'!$C$113:$AR$264,ROW()-11,FALSE)=0,"",HLOOKUP(L$13,'Quote Application form'!$C$113:$AR$264,ROW()-11,FALSE)),"")</f>
        <v/>
      </c>
      <c r="M70" t="str">
        <f>IFERROR(IF(HLOOKUP(M$13,'Quote Application form'!$C$113:$AR$264,ROW()-11,FALSE)=0,"",HLOOKUP(M$13,'Quote Application form'!$C$113:$AR$264,ROW()-11,FALSE)),"")</f>
        <v/>
      </c>
      <c r="N70" t="str">
        <f>IFERROR(IF(HLOOKUP(N$13,'Quote Application form'!$C$113:$AR$264,ROW()-11,FALSE)=0,"",HLOOKUP(N$13,'Quote Application form'!$C$113:$AR$264,ROW()-11,FALSE)),"")</f>
        <v/>
      </c>
      <c r="O70" t="str">
        <f>IFERROR(IF(HLOOKUP(O$13,'Quote Application form'!$C$113:$AR$264,ROW()-11,FALSE)=0,"",HLOOKUP(O$13,'Quote Application form'!$C$113:$AR$264,ROW()-11,FALSE)),"")</f>
        <v/>
      </c>
      <c r="P70" t="str">
        <f>IFERROR(IF(HLOOKUP(P$13,'Quote Application form'!$C$113:$AR$264,ROW()-11,FALSE)=0,"",HLOOKUP(P$13,'Quote Application form'!$C$113:$AR$264,ROW()-11,FALSE)),"")</f>
        <v/>
      </c>
      <c r="Q70" t="str">
        <f>IFERROR(IF(HLOOKUP(Q$13,'Quote Application form'!$C$113:$AR$264,ROW()-11,FALSE)=0,"",HLOOKUP(Q$13,'Quote Application form'!$C$113:$AR$264,ROW()-11,FALSE)),"")</f>
        <v/>
      </c>
      <c r="R70" t="str">
        <f>IFERROR(IF(HLOOKUP(R$13,'Quote Application form'!$C$113:$AR$264,ROW()-11,FALSE)=0,"",HLOOKUP(R$13,'Quote Application form'!$C$113:$AR$264,ROW()-11,FALSE)),"")</f>
        <v/>
      </c>
      <c r="S70" t="str">
        <f>IFERROR(IF(HLOOKUP(S$13,'Quote Application form'!$C$113:$AR$264,ROW()-11,FALSE)=0,"",HLOOKUP(S$13,'Quote Application form'!$C$113:$AR$264,ROW()-11,FALSE)),"")</f>
        <v/>
      </c>
      <c r="T70" t="str">
        <f>IFERROR(IF(HLOOKUP(T$13,'Quote Application form'!$C$113:$AR$264,ROW()-11,FALSE)=0,"",HLOOKUP(T$13,'Quote Application form'!$C$113:$AR$264,ROW()-11,FALSE)),"")</f>
        <v/>
      </c>
      <c r="U70" t="str">
        <f>IFERROR(IF(HLOOKUP(U$13,'Quote Application form'!$C$113:$AR$264,ROW()-11,FALSE)=0,"",HLOOKUP(U$13,'Quote Application form'!$C$113:$AR$264,ROW()-11,FALSE)),"")</f>
        <v/>
      </c>
      <c r="V70" t="str">
        <f>IFERROR(IF(HLOOKUP(V$13,'Quote Application form'!$C$113:$AR$264,ROW()-11,FALSE)=0,"",HLOOKUP(V$13,'Quote Application form'!$C$113:$AR$264,ROW()-11,FALSE)),"")</f>
        <v/>
      </c>
      <c r="W70" t="str">
        <f>IFERROR(IF(HLOOKUP(W$13,'Quote Application form'!$C$113:$AR$264,ROW()-11,FALSE)=0,"",HLOOKUP(W$13,'Quote Application form'!$C$113:$AR$264,ROW()-11,FALSE)),"")</f>
        <v/>
      </c>
      <c r="X70" t="str">
        <f>IFERROR(IF(HLOOKUP(X$13,'Quote Application form'!$C$113:$AR$264,ROW()-11,FALSE)=0,"",HLOOKUP(X$13,'Quote Application form'!$C$113:$AR$264,ROW()-11,FALSE)),"")</f>
        <v/>
      </c>
      <c r="Y70" t="str">
        <f>IFERROR(IF(HLOOKUP(Y$13,'Quote Application form'!$C$113:$AR$264,ROW()-11,FALSE)=0,"",HLOOKUP(Y$13,'Quote Application form'!$C$113:$AR$264,ROW()-11,FALSE)),"")</f>
        <v/>
      </c>
      <c r="Z70" t="str">
        <f>IFERROR(IF(HLOOKUP(Z$13,'Quote Application form'!$C$113:$AR$264,ROW()-11,FALSE)=0,"",HLOOKUP(Z$13,'Quote Application form'!$C$113:$AR$264,ROW()-11,FALSE)),"")</f>
        <v/>
      </c>
      <c r="AA70" t="str">
        <f>IFERROR(IF(HLOOKUP(AA$13,'Quote Application form'!$C$113:$AR$264,ROW()-11,FALSE)=0,"",HLOOKUP(AA$13,'Quote Application form'!$C$113:$AR$264,ROW()-11,FALSE)),"")</f>
        <v/>
      </c>
      <c r="AB70" t="str">
        <f>IFERROR(IF(HLOOKUP(AB$13,'Quote Application form'!$C$113:$AR$264,ROW()-11,FALSE)=0,"",HLOOKUP(AB$13,'Quote Application form'!$C$113:$AR$264,ROW()-11,FALSE)),"")</f>
        <v/>
      </c>
      <c r="AC70" t="str">
        <f>IFERROR(IF(HLOOKUP(AC$13,'Quote Application form'!$C$113:$AR$264,ROW()-11,FALSE)=0,"",HLOOKUP(AC$13,'Quote Application form'!$C$113:$AR$264,ROW()-11,FALSE)),"")</f>
        <v/>
      </c>
      <c r="AD70" t="str">
        <f>IFERROR(IF(HLOOKUP(AD$13,'Quote Application form'!$C$113:$AR$264,ROW()-11,FALSE)=0,"",HLOOKUP(AD$13,'Quote Application form'!$C$113:$AR$264,ROW()-11,FALSE)),"")</f>
        <v/>
      </c>
      <c r="AE70" t="str">
        <f>IFERROR(IF(HLOOKUP(AE$13,'Quote Application form'!$C$113:$AR$264,ROW()-11,FALSE)=0,"",HLOOKUP(AE$13,'Quote Application form'!$C$113:$AR$264,ROW()-11,FALSE)),"")</f>
        <v/>
      </c>
      <c r="AF70" t="str">
        <f>IF('Quote Application form'!AJ171=0,"",HLOOKUP(AF$13,'Quote Application form'!$C$113:$AR$264,ROW()-11,FALSE))</f>
        <v/>
      </c>
      <c r="AG70" t="str">
        <f>IF('Quote Application form'!AK171=0,"",HLOOKUP(AG$13,'Quote Application form'!$C$113:$AR$264,ROW()-11,FALSE))</f>
        <v/>
      </c>
      <c r="AH70" t="str">
        <f>IF('Quote Application form'!AL171=0,"",HLOOKUP(AH$13,'Quote Application form'!$C$113:$AR$264,ROW()-11,FALSE))</f>
        <v/>
      </c>
      <c r="AI70" t="str">
        <f>IF('Quote Application form'!AM171=0,"",HLOOKUP(AI$13,'Quote Application form'!$C$113:$AR$264,ROW()-11,FALSE))</f>
        <v/>
      </c>
      <c r="AJ70" t="str">
        <f>IF('Quote Application form'!AN171=0,"",HLOOKUP(AJ$13,'Quote Application form'!$C$113:$AR$264,ROW()-11,FALSE))</f>
        <v/>
      </c>
      <c r="AK70" t="str">
        <f>IF('Quote Application form'!AO171=0,"",HLOOKUP(AK$13,'Quote Application form'!$C$113:$AR$264,ROW()-11,FALSE))</f>
        <v/>
      </c>
      <c r="AL70" t="str">
        <f>IF('Quote Application form'!AP171=0,"",HLOOKUP(AL$13,'Quote Application form'!$C$113:$AR$264,ROW()-11,FALSE))</f>
        <v/>
      </c>
      <c r="AM70" t="str">
        <f>IF('Quote Application form'!AQ171=0,"",HLOOKUP(AM$13,'Quote Application form'!$C$113:$AR$264,ROW()-11,FALSE))</f>
        <v/>
      </c>
      <c r="AN70" t="str">
        <f>IF('Quote Application form'!AR171=0,"",HLOOKUP(AN$13,'Quote Application form'!$C$113:$AR$264,ROW()-11,FALSE))</f>
        <v/>
      </c>
      <c r="AO70" t="str">
        <f>IF('Quote Application form'!AS171=0,"",HLOOKUP(AO$13,'Quote Application form'!$C$113:$AR$264,ROW()-11,FALSE))</f>
        <v/>
      </c>
      <c r="AP70" t="str">
        <f>IF('Quote Application form'!AT171=0,"",HLOOKUP(AP$13,'Quote Application form'!$C$113:$AR$264,ROW()-11,FALSE))</f>
        <v/>
      </c>
    </row>
    <row r="71" spans="1:42" x14ac:dyDescent="0.2">
      <c r="A71" t="str">
        <f>IFERROR(IF(HLOOKUP(A$13,'Quote Application form'!$C$113:$AR$264,ROW()-11,FALSE)=0,"",HLOOKUP(A$13,'Quote Application form'!$C$113:$AR$264,ROW()-11,FALSE)),"")</f>
        <v/>
      </c>
      <c r="B71" t="str">
        <f>IFERROR(IF(HLOOKUP(B$13,'Quote Application form'!$C$113:$AR$264,ROW()-11,FALSE)=0,"",HLOOKUP(B$13,'Quote Application form'!$C$113:$AR$264,ROW()-11,FALSE)),"")</f>
        <v/>
      </c>
      <c r="C71" t="str">
        <f>IFERROR(IF(HLOOKUP(C$13,'Quote Application form'!$C$113:$AR$264,ROW()-11,FALSE)=0,"",HLOOKUP(C$13,'Quote Application form'!$C$113:$AR$264,ROW()-11,FALSE)),"")</f>
        <v/>
      </c>
      <c r="D71" t="str">
        <f>IFERROR(IF(HLOOKUP(D$13,'Quote Application form'!$C$113:$AR$264,ROW()-11,FALSE)=0,"",HLOOKUP(D$13,'Quote Application form'!$C$113:$AR$264,ROW()-11,FALSE)),"")</f>
        <v/>
      </c>
      <c r="E71" t="str">
        <f>IFERROR(IF(HLOOKUP(E$13,'Quote Application form'!$C$113:$AR$264,ROW()-11,FALSE)=0,"",HLOOKUP(E$13,'Quote Application form'!$C$113:$AR$264,ROW()-11,FALSE)),"")</f>
        <v/>
      </c>
      <c r="F71" t="str">
        <f>IFERROR(IF(HLOOKUP(F$13,'Quote Application form'!$C$113:$AR$264,ROW()-11,FALSE)=0,"",HLOOKUP(F$13,'Quote Application form'!$C$113:$AR$264,ROW()-11,FALSE)),"")</f>
        <v/>
      </c>
      <c r="G71" t="str">
        <f>IFERROR(IF(HLOOKUP(G$13,'Quote Application form'!$C$113:$AR$264,ROW()-11,FALSE)=0,"",HLOOKUP(G$13,'Quote Application form'!$C$113:$AR$264,ROW()-11,FALSE)),"")</f>
        <v/>
      </c>
      <c r="H71" t="str">
        <f>IFERROR(IF(HLOOKUP(H$13,'Quote Application form'!$C$113:$AR$264,ROW()-11,FALSE)=0,"",HLOOKUP(H$13,'Quote Application form'!$C$113:$AR$264,ROW()-11,FALSE)),"")</f>
        <v/>
      </c>
      <c r="I71" t="str">
        <f>IFERROR(IF(HLOOKUP(I$13,'Quote Application form'!$C$113:$AR$264,ROW()-11,FALSE)=0,"",HLOOKUP(I$13,'Quote Application form'!$C$113:$AR$264,ROW()-11,FALSE)),"")</f>
        <v/>
      </c>
      <c r="J71" t="str">
        <f>IFERROR(IF(HLOOKUP(J$13,'Quote Application form'!$C$113:$AR$264,ROW()-11,FALSE)=0,"",HLOOKUP(J$13,'Quote Application form'!$C$113:$AR$264,ROW()-11,FALSE)),"")</f>
        <v/>
      </c>
      <c r="K71" t="str">
        <f>IFERROR(IF(HLOOKUP(K$13,'Quote Application form'!$C$113:$AR$264,ROW()-11,FALSE)=0,"",HLOOKUP(K$13,'Quote Application form'!$C$113:$AR$264,ROW()-11,FALSE)),"")</f>
        <v/>
      </c>
      <c r="L71" t="str">
        <f>IFERROR(IF(HLOOKUP(L$13,'Quote Application form'!$C$113:$AR$264,ROW()-11,FALSE)=0,"",HLOOKUP(L$13,'Quote Application form'!$C$113:$AR$264,ROW()-11,FALSE)),"")</f>
        <v/>
      </c>
      <c r="M71" t="str">
        <f>IFERROR(IF(HLOOKUP(M$13,'Quote Application form'!$C$113:$AR$264,ROW()-11,FALSE)=0,"",HLOOKUP(M$13,'Quote Application form'!$C$113:$AR$264,ROW()-11,FALSE)),"")</f>
        <v/>
      </c>
      <c r="N71" t="str">
        <f>IFERROR(IF(HLOOKUP(N$13,'Quote Application form'!$C$113:$AR$264,ROW()-11,FALSE)=0,"",HLOOKUP(N$13,'Quote Application form'!$C$113:$AR$264,ROW()-11,FALSE)),"")</f>
        <v/>
      </c>
      <c r="O71" t="str">
        <f>IFERROR(IF(HLOOKUP(O$13,'Quote Application form'!$C$113:$AR$264,ROW()-11,FALSE)=0,"",HLOOKUP(O$13,'Quote Application form'!$C$113:$AR$264,ROW()-11,FALSE)),"")</f>
        <v/>
      </c>
      <c r="P71" t="str">
        <f>IFERROR(IF(HLOOKUP(P$13,'Quote Application form'!$C$113:$AR$264,ROW()-11,FALSE)=0,"",HLOOKUP(P$13,'Quote Application form'!$C$113:$AR$264,ROW()-11,FALSE)),"")</f>
        <v/>
      </c>
      <c r="Q71" t="str">
        <f>IFERROR(IF(HLOOKUP(Q$13,'Quote Application form'!$C$113:$AR$264,ROW()-11,FALSE)=0,"",HLOOKUP(Q$13,'Quote Application form'!$C$113:$AR$264,ROW()-11,FALSE)),"")</f>
        <v/>
      </c>
      <c r="R71" t="str">
        <f>IFERROR(IF(HLOOKUP(R$13,'Quote Application form'!$C$113:$AR$264,ROW()-11,FALSE)=0,"",HLOOKUP(R$13,'Quote Application form'!$C$113:$AR$264,ROW()-11,FALSE)),"")</f>
        <v/>
      </c>
      <c r="S71" t="str">
        <f>IFERROR(IF(HLOOKUP(S$13,'Quote Application form'!$C$113:$AR$264,ROW()-11,FALSE)=0,"",HLOOKUP(S$13,'Quote Application form'!$C$113:$AR$264,ROW()-11,FALSE)),"")</f>
        <v/>
      </c>
      <c r="T71" t="str">
        <f>IFERROR(IF(HLOOKUP(T$13,'Quote Application form'!$C$113:$AR$264,ROW()-11,FALSE)=0,"",HLOOKUP(T$13,'Quote Application form'!$C$113:$AR$264,ROW()-11,FALSE)),"")</f>
        <v/>
      </c>
      <c r="U71" t="str">
        <f>IFERROR(IF(HLOOKUP(U$13,'Quote Application form'!$C$113:$AR$264,ROW()-11,FALSE)=0,"",HLOOKUP(U$13,'Quote Application form'!$C$113:$AR$264,ROW()-11,FALSE)),"")</f>
        <v/>
      </c>
      <c r="V71" t="str">
        <f>IFERROR(IF(HLOOKUP(V$13,'Quote Application form'!$C$113:$AR$264,ROW()-11,FALSE)=0,"",HLOOKUP(V$13,'Quote Application form'!$C$113:$AR$264,ROW()-11,FALSE)),"")</f>
        <v/>
      </c>
      <c r="W71" t="str">
        <f>IFERROR(IF(HLOOKUP(W$13,'Quote Application form'!$C$113:$AR$264,ROW()-11,FALSE)=0,"",HLOOKUP(W$13,'Quote Application form'!$C$113:$AR$264,ROW()-11,FALSE)),"")</f>
        <v/>
      </c>
      <c r="X71" t="str">
        <f>IFERROR(IF(HLOOKUP(X$13,'Quote Application form'!$C$113:$AR$264,ROW()-11,FALSE)=0,"",HLOOKUP(X$13,'Quote Application form'!$C$113:$AR$264,ROW()-11,FALSE)),"")</f>
        <v/>
      </c>
      <c r="Y71" t="str">
        <f>IFERROR(IF(HLOOKUP(Y$13,'Quote Application form'!$C$113:$AR$264,ROW()-11,FALSE)=0,"",HLOOKUP(Y$13,'Quote Application form'!$C$113:$AR$264,ROW()-11,FALSE)),"")</f>
        <v/>
      </c>
      <c r="Z71" t="str">
        <f>IFERROR(IF(HLOOKUP(Z$13,'Quote Application form'!$C$113:$AR$264,ROW()-11,FALSE)=0,"",HLOOKUP(Z$13,'Quote Application form'!$C$113:$AR$264,ROW()-11,FALSE)),"")</f>
        <v/>
      </c>
      <c r="AA71" t="str">
        <f>IFERROR(IF(HLOOKUP(AA$13,'Quote Application form'!$C$113:$AR$264,ROW()-11,FALSE)=0,"",HLOOKUP(AA$13,'Quote Application form'!$C$113:$AR$264,ROW()-11,FALSE)),"")</f>
        <v/>
      </c>
      <c r="AB71" t="str">
        <f>IFERROR(IF(HLOOKUP(AB$13,'Quote Application form'!$C$113:$AR$264,ROW()-11,FALSE)=0,"",HLOOKUP(AB$13,'Quote Application form'!$C$113:$AR$264,ROW()-11,FALSE)),"")</f>
        <v/>
      </c>
      <c r="AC71" t="str">
        <f>IFERROR(IF(HLOOKUP(AC$13,'Quote Application form'!$C$113:$AR$264,ROW()-11,FALSE)=0,"",HLOOKUP(AC$13,'Quote Application form'!$C$113:$AR$264,ROW()-11,FALSE)),"")</f>
        <v/>
      </c>
      <c r="AD71" t="str">
        <f>IFERROR(IF(HLOOKUP(AD$13,'Quote Application form'!$C$113:$AR$264,ROW()-11,FALSE)=0,"",HLOOKUP(AD$13,'Quote Application form'!$C$113:$AR$264,ROW()-11,FALSE)),"")</f>
        <v/>
      </c>
      <c r="AE71" t="str">
        <f>IFERROR(IF(HLOOKUP(AE$13,'Quote Application form'!$C$113:$AR$264,ROW()-11,FALSE)=0,"",HLOOKUP(AE$13,'Quote Application form'!$C$113:$AR$264,ROW()-11,FALSE)),"")</f>
        <v/>
      </c>
      <c r="AF71" t="str">
        <f>IF('Quote Application form'!AJ172=0,"",HLOOKUP(AF$13,'Quote Application form'!$C$113:$AR$264,ROW()-11,FALSE))</f>
        <v/>
      </c>
      <c r="AG71" t="str">
        <f>IF('Quote Application form'!AK172=0,"",HLOOKUP(AG$13,'Quote Application form'!$C$113:$AR$264,ROW()-11,FALSE))</f>
        <v/>
      </c>
      <c r="AH71" t="str">
        <f>IF('Quote Application form'!AL172=0,"",HLOOKUP(AH$13,'Quote Application form'!$C$113:$AR$264,ROW()-11,FALSE))</f>
        <v/>
      </c>
      <c r="AI71" t="str">
        <f>IF('Quote Application form'!AM172=0,"",HLOOKUP(AI$13,'Quote Application form'!$C$113:$AR$264,ROW()-11,FALSE))</f>
        <v/>
      </c>
      <c r="AJ71" t="str">
        <f>IF('Quote Application form'!AN172=0,"",HLOOKUP(AJ$13,'Quote Application form'!$C$113:$AR$264,ROW()-11,FALSE))</f>
        <v/>
      </c>
      <c r="AK71" t="str">
        <f>IF('Quote Application form'!AO172=0,"",HLOOKUP(AK$13,'Quote Application form'!$C$113:$AR$264,ROW()-11,FALSE))</f>
        <v/>
      </c>
      <c r="AL71" t="str">
        <f>IF('Quote Application form'!AP172=0,"",HLOOKUP(AL$13,'Quote Application form'!$C$113:$AR$264,ROW()-11,FALSE))</f>
        <v/>
      </c>
      <c r="AM71" t="str">
        <f>IF('Quote Application form'!AQ172=0,"",HLOOKUP(AM$13,'Quote Application form'!$C$113:$AR$264,ROW()-11,FALSE))</f>
        <v/>
      </c>
      <c r="AN71" t="str">
        <f>IF('Quote Application form'!AR172=0,"",HLOOKUP(AN$13,'Quote Application form'!$C$113:$AR$264,ROW()-11,FALSE))</f>
        <v/>
      </c>
      <c r="AO71" t="str">
        <f>IF('Quote Application form'!AS172=0,"",HLOOKUP(AO$13,'Quote Application form'!$C$113:$AR$264,ROW()-11,FALSE))</f>
        <v/>
      </c>
      <c r="AP71" t="str">
        <f>IF('Quote Application form'!AT172=0,"",HLOOKUP(AP$13,'Quote Application form'!$C$113:$AR$264,ROW()-11,FALSE))</f>
        <v/>
      </c>
    </row>
    <row r="72" spans="1:42" x14ac:dyDescent="0.2">
      <c r="A72" t="str">
        <f>IFERROR(IF(HLOOKUP(A$13,'Quote Application form'!$C$113:$AR$264,ROW()-11,FALSE)=0,"",HLOOKUP(A$13,'Quote Application form'!$C$113:$AR$264,ROW()-11,FALSE)),"")</f>
        <v/>
      </c>
      <c r="B72" t="str">
        <f>IFERROR(IF(HLOOKUP(B$13,'Quote Application form'!$C$113:$AR$264,ROW()-11,FALSE)=0,"",HLOOKUP(B$13,'Quote Application form'!$C$113:$AR$264,ROW()-11,FALSE)),"")</f>
        <v/>
      </c>
      <c r="C72" t="str">
        <f>IFERROR(IF(HLOOKUP(C$13,'Quote Application form'!$C$113:$AR$264,ROW()-11,FALSE)=0,"",HLOOKUP(C$13,'Quote Application form'!$C$113:$AR$264,ROW()-11,FALSE)),"")</f>
        <v/>
      </c>
      <c r="D72" t="str">
        <f>IFERROR(IF(HLOOKUP(D$13,'Quote Application form'!$C$113:$AR$264,ROW()-11,FALSE)=0,"",HLOOKUP(D$13,'Quote Application form'!$C$113:$AR$264,ROW()-11,FALSE)),"")</f>
        <v/>
      </c>
      <c r="E72" t="str">
        <f>IFERROR(IF(HLOOKUP(E$13,'Quote Application form'!$C$113:$AR$264,ROW()-11,FALSE)=0,"",HLOOKUP(E$13,'Quote Application form'!$C$113:$AR$264,ROW()-11,FALSE)),"")</f>
        <v/>
      </c>
      <c r="F72" t="str">
        <f>IFERROR(IF(HLOOKUP(F$13,'Quote Application form'!$C$113:$AR$264,ROW()-11,FALSE)=0,"",HLOOKUP(F$13,'Quote Application form'!$C$113:$AR$264,ROW()-11,FALSE)),"")</f>
        <v/>
      </c>
      <c r="G72" t="str">
        <f>IFERROR(IF(HLOOKUP(G$13,'Quote Application form'!$C$113:$AR$264,ROW()-11,FALSE)=0,"",HLOOKUP(G$13,'Quote Application form'!$C$113:$AR$264,ROW()-11,FALSE)),"")</f>
        <v/>
      </c>
      <c r="H72" t="str">
        <f>IFERROR(IF(HLOOKUP(H$13,'Quote Application form'!$C$113:$AR$264,ROW()-11,FALSE)=0,"",HLOOKUP(H$13,'Quote Application form'!$C$113:$AR$264,ROW()-11,FALSE)),"")</f>
        <v/>
      </c>
      <c r="I72" t="str">
        <f>IFERROR(IF(HLOOKUP(I$13,'Quote Application form'!$C$113:$AR$264,ROW()-11,FALSE)=0,"",HLOOKUP(I$13,'Quote Application form'!$C$113:$AR$264,ROW()-11,FALSE)),"")</f>
        <v/>
      </c>
      <c r="J72" t="str">
        <f>IFERROR(IF(HLOOKUP(J$13,'Quote Application form'!$C$113:$AR$264,ROW()-11,FALSE)=0,"",HLOOKUP(J$13,'Quote Application form'!$C$113:$AR$264,ROW()-11,FALSE)),"")</f>
        <v/>
      </c>
      <c r="K72" t="str">
        <f>IFERROR(IF(HLOOKUP(K$13,'Quote Application form'!$C$113:$AR$264,ROW()-11,FALSE)=0,"",HLOOKUP(K$13,'Quote Application form'!$C$113:$AR$264,ROW()-11,FALSE)),"")</f>
        <v/>
      </c>
      <c r="L72" t="str">
        <f>IFERROR(IF(HLOOKUP(L$13,'Quote Application form'!$C$113:$AR$264,ROW()-11,FALSE)=0,"",HLOOKUP(L$13,'Quote Application form'!$C$113:$AR$264,ROW()-11,FALSE)),"")</f>
        <v/>
      </c>
      <c r="M72" t="str">
        <f>IFERROR(IF(HLOOKUP(M$13,'Quote Application form'!$C$113:$AR$264,ROW()-11,FALSE)=0,"",HLOOKUP(M$13,'Quote Application form'!$C$113:$AR$264,ROW()-11,FALSE)),"")</f>
        <v/>
      </c>
      <c r="N72" t="str">
        <f>IFERROR(IF(HLOOKUP(N$13,'Quote Application form'!$C$113:$AR$264,ROW()-11,FALSE)=0,"",HLOOKUP(N$13,'Quote Application form'!$C$113:$AR$264,ROW()-11,FALSE)),"")</f>
        <v/>
      </c>
      <c r="O72" t="str">
        <f>IFERROR(IF(HLOOKUP(O$13,'Quote Application form'!$C$113:$AR$264,ROW()-11,FALSE)=0,"",HLOOKUP(O$13,'Quote Application form'!$C$113:$AR$264,ROW()-11,FALSE)),"")</f>
        <v/>
      </c>
      <c r="P72" t="str">
        <f>IFERROR(IF(HLOOKUP(P$13,'Quote Application form'!$C$113:$AR$264,ROW()-11,FALSE)=0,"",HLOOKUP(P$13,'Quote Application form'!$C$113:$AR$264,ROW()-11,FALSE)),"")</f>
        <v/>
      </c>
      <c r="Q72" t="str">
        <f>IFERROR(IF(HLOOKUP(Q$13,'Quote Application form'!$C$113:$AR$264,ROW()-11,FALSE)=0,"",HLOOKUP(Q$13,'Quote Application form'!$C$113:$AR$264,ROW()-11,FALSE)),"")</f>
        <v/>
      </c>
      <c r="R72" t="str">
        <f>IFERROR(IF(HLOOKUP(R$13,'Quote Application form'!$C$113:$AR$264,ROW()-11,FALSE)=0,"",HLOOKUP(R$13,'Quote Application form'!$C$113:$AR$264,ROW()-11,FALSE)),"")</f>
        <v/>
      </c>
      <c r="S72" t="str">
        <f>IFERROR(IF(HLOOKUP(S$13,'Quote Application form'!$C$113:$AR$264,ROW()-11,FALSE)=0,"",HLOOKUP(S$13,'Quote Application form'!$C$113:$AR$264,ROW()-11,FALSE)),"")</f>
        <v/>
      </c>
      <c r="T72" t="str">
        <f>IFERROR(IF(HLOOKUP(T$13,'Quote Application form'!$C$113:$AR$264,ROW()-11,FALSE)=0,"",HLOOKUP(T$13,'Quote Application form'!$C$113:$AR$264,ROW()-11,FALSE)),"")</f>
        <v/>
      </c>
      <c r="U72" t="str">
        <f>IFERROR(IF(HLOOKUP(U$13,'Quote Application form'!$C$113:$AR$264,ROW()-11,FALSE)=0,"",HLOOKUP(U$13,'Quote Application form'!$C$113:$AR$264,ROW()-11,FALSE)),"")</f>
        <v/>
      </c>
      <c r="V72" t="str">
        <f>IFERROR(IF(HLOOKUP(V$13,'Quote Application form'!$C$113:$AR$264,ROW()-11,FALSE)=0,"",HLOOKUP(V$13,'Quote Application form'!$C$113:$AR$264,ROW()-11,FALSE)),"")</f>
        <v/>
      </c>
      <c r="W72" t="str">
        <f>IFERROR(IF(HLOOKUP(W$13,'Quote Application form'!$C$113:$AR$264,ROW()-11,FALSE)=0,"",HLOOKUP(W$13,'Quote Application form'!$C$113:$AR$264,ROW()-11,FALSE)),"")</f>
        <v/>
      </c>
      <c r="X72" t="str">
        <f>IFERROR(IF(HLOOKUP(X$13,'Quote Application form'!$C$113:$AR$264,ROW()-11,FALSE)=0,"",HLOOKUP(X$13,'Quote Application form'!$C$113:$AR$264,ROW()-11,FALSE)),"")</f>
        <v/>
      </c>
      <c r="Y72" t="str">
        <f>IFERROR(IF(HLOOKUP(Y$13,'Quote Application form'!$C$113:$AR$264,ROW()-11,FALSE)=0,"",HLOOKUP(Y$13,'Quote Application form'!$C$113:$AR$264,ROW()-11,FALSE)),"")</f>
        <v/>
      </c>
      <c r="Z72" t="str">
        <f>IFERROR(IF(HLOOKUP(Z$13,'Quote Application form'!$C$113:$AR$264,ROW()-11,FALSE)=0,"",HLOOKUP(Z$13,'Quote Application form'!$C$113:$AR$264,ROW()-11,FALSE)),"")</f>
        <v/>
      </c>
      <c r="AA72" t="str">
        <f>IFERROR(IF(HLOOKUP(AA$13,'Quote Application form'!$C$113:$AR$264,ROW()-11,FALSE)=0,"",HLOOKUP(AA$13,'Quote Application form'!$C$113:$AR$264,ROW()-11,FALSE)),"")</f>
        <v/>
      </c>
      <c r="AB72" t="str">
        <f>IFERROR(IF(HLOOKUP(AB$13,'Quote Application form'!$C$113:$AR$264,ROW()-11,FALSE)=0,"",HLOOKUP(AB$13,'Quote Application form'!$C$113:$AR$264,ROW()-11,FALSE)),"")</f>
        <v/>
      </c>
      <c r="AC72" t="str">
        <f>IFERROR(IF(HLOOKUP(AC$13,'Quote Application form'!$C$113:$AR$264,ROW()-11,FALSE)=0,"",HLOOKUP(AC$13,'Quote Application form'!$C$113:$AR$264,ROW()-11,FALSE)),"")</f>
        <v/>
      </c>
      <c r="AD72" t="str">
        <f>IFERROR(IF(HLOOKUP(AD$13,'Quote Application form'!$C$113:$AR$264,ROW()-11,FALSE)=0,"",HLOOKUP(AD$13,'Quote Application form'!$C$113:$AR$264,ROW()-11,FALSE)),"")</f>
        <v/>
      </c>
      <c r="AE72" t="str">
        <f>IFERROR(IF(HLOOKUP(AE$13,'Quote Application form'!$C$113:$AR$264,ROW()-11,FALSE)=0,"",HLOOKUP(AE$13,'Quote Application form'!$C$113:$AR$264,ROW()-11,FALSE)),"")</f>
        <v/>
      </c>
      <c r="AF72" t="str">
        <f>IF('Quote Application form'!AJ173=0,"",HLOOKUP(AF$13,'Quote Application form'!$C$113:$AR$264,ROW()-11,FALSE))</f>
        <v/>
      </c>
      <c r="AG72" t="str">
        <f>IF('Quote Application form'!AK173=0,"",HLOOKUP(AG$13,'Quote Application form'!$C$113:$AR$264,ROW()-11,FALSE))</f>
        <v/>
      </c>
      <c r="AH72" t="str">
        <f>IF('Quote Application form'!AL173=0,"",HLOOKUP(AH$13,'Quote Application form'!$C$113:$AR$264,ROW()-11,FALSE))</f>
        <v/>
      </c>
      <c r="AI72" t="str">
        <f>IF('Quote Application form'!AM173=0,"",HLOOKUP(AI$13,'Quote Application form'!$C$113:$AR$264,ROW()-11,FALSE))</f>
        <v/>
      </c>
      <c r="AJ72" t="str">
        <f>IF('Quote Application form'!AN173=0,"",HLOOKUP(AJ$13,'Quote Application form'!$C$113:$AR$264,ROW()-11,FALSE))</f>
        <v/>
      </c>
      <c r="AK72" t="str">
        <f>IF('Quote Application form'!AO173=0,"",HLOOKUP(AK$13,'Quote Application form'!$C$113:$AR$264,ROW()-11,FALSE))</f>
        <v/>
      </c>
      <c r="AL72" t="str">
        <f>IF('Quote Application form'!AP173=0,"",HLOOKUP(AL$13,'Quote Application form'!$C$113:$AR$264,ROW()-11,FALSE))</f>
        <v/>
      </c>
      <c r="AM72" t="str">
        <f>IF('Quote Application form'!AQ173=0,"",HLOOKUP(AM$13,'Quote Application form'!$C$113:$AR$264,ROW()-11,FALSE))</f>
        <v/>
      </c>
      <c r="AN72" t="str">
        <f>IF('Quote Application form'!AR173=0,"",HLOOKUP(AN$13,'Quote Application form'!$C$113:$AR$264,ROW()-11,FALSE))</f>
        <v/>
      </c>
      <c r="AO72" t="str">
        <f>IF('Quote Application form'!AS173=0,"",HLOOKUP(AO$13,'Quote Application form'!$C$113:$AR$264,ROW()-11,FALSE))</f>
        <v/>
      </c>
      <c r="AP72" t="str">
        <f>IF('Quote Application form'!AT173=0,"",HLOOKUP(AP$13,'Quote Application form'!$C$113:$AR$264,ROW()-11,FALSE))</f>
        <v/>
      </c>
    </row>
    <row r="73" spans="1:42" x14ac:dyDescent="0.2">
      <c r="A73" t="str">
        <f>IFERROR(IF(HLOOKUP(A$13,'Quote Application form'!$C$113:$AR$264,ROW()-11,FALSE)=0,"",HLOOKUP(A$13,'Quote Application form'!$C$113:$AR$264,ROW()-11,FALSE)),"")</f>
        <v/>
      </c>
      <c r="B73" t="str">
        <f>IFERROR(IF(HLOOKUP(B$13,'Quote Application form'!$C$113:$AR$264,ROW()-11,FALSE)=0,"",HLOOKUP(B$13,'Quote Application form'!$C$113:$AR$264,ROW()-11,FALSE)),"")</f>
        <v/>
      </c>
      <c r="C73" t="str">
        <f>IFERROR(IF(HLOOKUP(C$13,'Quote Application form'!$C$113:$AR$264,ROW()-11,FALSE)=0,"",HLOOKUP(C$13,'Quote Application form'!$C$113:$AR$264,ROW()-11,FALSE)),"")</f>
        <v/>
      </c>
      <c r="D73" t="str">
        <f>IFERROR(IF(HLOOKUP(D$13,'Quote Application form'!$C$113:$AR$264,ROW()-11,FALSE)=0,"",HLOOKUP(D$13,'Quote Application form'!$C$113:$AR$264,ROW()-11,FALSE)),"")</f>
        <v/>
      </c>
      <c r="E73" t="str">
        <f>IFERROR(IF(HLOOKUP(E$13,'Quote Application form'!$C$113:$AR$264,ROW()-11,FALSE)=0,"",HLOOKUP(E$13,'Quote Application form'!$C$113:$AR$264,ROW()-11,FALSE)),"")</f>
        <v/>
      </c>
      <c r="F73" t="str">
        <f>IFERROR(IF(HLOOKUP(F$13,'Quote Application form'!$C$113:$AR$264,ROW()-11,FALSE)=0,"",HLOOKUP(F$13,'Quote Application form'!$C$113:$AR$264,ROW()-11,FALSE)),"")</f>
        <v/>
      </c>
      <c r="G73" t="str">
        <f>IFERROR(IF(HLOOKUP(G$13,'Quote Application form'!$C$113:$AR$264,ROW()-11,FALSE)=0,"",HLOOKUP(G$13,'Quote Application form'!$C$113:$AR$264,ROW()-11,FALSE)),"")</f>
        <v/>
      </c>
      <c r="H73" t="str">
        <f>IFERROR(IF(HLOOKUP(H$13,'Quote Application form'!$C$113:$AR$264,ROW()-11,FALSE)=0,"",HLOOKUP(H$13,'Quote Application form'!$C$113:$AR$264,ROW()-11,FALSE)),"")</f>
        <v/>
      </c>
      <c r="I73" t="str">
        <f>IFERROR(IF(HLOOKUP(I$13,'Quote Application form'!$C$113:$AR$264,ROW()-11,FALSE)=0,"",HLOOKUP(I$13,'Quote Application form'!$C$113:$AR$264,ROW()-11,FALSE)),"")</f>
        <v/>
      </c>
      <c r="J73" t="str">
        <f>IFERROR(IF(HLOOKUP(J$13,'Quote Application form'!$C$113:$AR$264,ROW()-11,FALSE)=0,"",HLOOKUP(J$13,'Quote Application form'!$C$113:$AR$264,ROW()-11,FALSE)),"")</f>
        <v/>
      </c>
      <c r="K73" t="str">
        <f>IFERROR(IF(HLOOKUP(K$13,'Quote Application form'!$C$113:$AR$264,ROW()-11,FALSE)=0,"",HLOOKUP(K$13,'Quote Application form'!$C$113:$AR$264,ROW()-11,FALSE)),"")</f>
        <v/>
      </c>
      <c r="L73" t="str">
        <f>IFERROR(IF(HLOOKUP(L$13,'Quote Application form'!$C$113:$AR$264,ROW()-11,FALSE)=0,"",HLOOKUP(L$13,'Quote Application form'!$C$113:$AR$264,ROW()-11,FALSE)),"")</f>
        <v/>
      </c>
      <c r="M73" t="str">
        <f>IFERROR(IF(HLOOKUP(M$13,'Quote Application form'!$C$113:$AR$264,ROW()-11,FALSE)=0,"",HLOOKUP(M$13,'Quote Application form'!$C$113:$AR$264,ROW()-11,FALSE)),"")</f>
        <v/>
      </c>
      <c r="N73" t="str">
        <f>IFERROR(IF(HLOOKUP(N$13,'Quote Application form'!$C$113:$AR$264,ROW()-11,FALSE)=0,"",HLOOKUP(N$13,'Quote Application form'!$C$113:$AR$264,ROW()-11,FALSE)),"")</f>
        <v/>
      </c>
      <c r="O73" t="str">
        <f>IFERROR(IF(HLOOKUP(O$13,'Quote Application form'!$C$113:$AR$264,ROW()-11,FALSE)=0,"",HLOOKUP(O$13,'Quote Application form'!$C$113:$AR$264,ROW()-11,FALSE)),"")</f>
        <v/>
      </c>
      <c r="P73" t="str">
        <f>IFERROR(IF(HLOOKUP(P$13,'Quote Application form'!$C$113:$AR$264,ROW()-11,FALSE)=0,"",HLOOKUP(P$13,'Quote Application form'!$C$113:$AR$264,ROW()-11,FALSE)),"")</f>
        <v/>
      </c>
      <c r="Q73" t="str">
        <f>IFERROR(IF(HLOOKUP(Q$13,'Quote Application form'!$C$113:$AR$264,ROW()-11,FALSE)=0,"",HLOOKUP(Q$13,'Quote Application form'!$C$113:$AR$264,ROW()-11,FALSE)),"")</f>
        <v/>
      </c>
      <c r="R73" t="str">
        <f>IFERROR(IF(HLOOKUP(R$13,'Quote Application form'!$C$113:$AR$264,ROW()-11,FALSE)=0,"",HLOOKUP(R$13,'Quote Application form'!$C$113:$AR$264,ROW()-11,FALSE)),"")</f>
        <v/>
      </c>
      <c r="S73" t="str">
        <f>IFERROR(IF(HLOOKUP(S$13,'Quote Application form'!$C$113:$AR$264,ROW()-11,FALSE)=0,"",HLOOKUP(S$13,'Quote Application form'!$C$113:$AR$264,ROW()-11,FALSE)),"")</f>
        <v/>
      </c>
      <c r="T73" t="str">
        <f>IFERROR(IF(HLOOKUP(T$13,'Quote Application form'!$C$113:$AR$264,ROW()-11,FALSE)=0,"",HLOOKUP(T$13,'Quote Application form'!$C$113:$AR$264,ROW()-11,FALSE)),"")</f>
        <v/>
      </c>
      <c r="U73" t="str">
        <f>IFERROR(IF(HLOOKUP(U$13,'Quote Application form'!$C$113:$AR$264,ROW()-11,FALSE)=0,"",HLOOKUP(U$13,'Quote Application form'!$C$113:$AR$264,ROW()-11,FALSE)),"")</f>
        <v/>
      </c>
      <c r="V73" t="str">
        <f>IFERROR(IF(HLOOKUP(V$13,'Quote Application form'!$C$113:$AR$264,ROW()-11,FALSE)=0,"",HLOOKUP(V$13,'Quote Application form'!$C$113:$AR$264,ROW()-11,FALSE)),"")</f>
        <v/>
      </c>
      <c r="W73" t="str">
        <f>IFERROR(IF(HLOOKUP(W$13,'Quote Application form'!$C$113:$AR$264,ROW()-11,FALSE)=0,"",HLOOKUP(W$13,'Quote Application form'!$C$113:$AR$264,ROW()-11,FALSE)),"")</f>
        <v/>
      </c>
      <c r="X73" t="str">
        <f>IFERROR(IF(HLOOKUP(X$13,'Quote Application form'!$C$113:$AR$264,ROW()-11,FALSE)=0,"",HLOOKUP(X$13,'Quote Application form'!$C$113:$AR$264,ROW()-11,FALSE)),"")</f>
        <v/>
      </c>
      <c r="Y73" t="str">
        <f>IFERROR(IF(HLOOKUP(Y$13,'Quote Application form'!$C$113:$AR$264,ROW()-11,FALSE)=0,"",HLOOKUP(Y$13,'Quote Application form'!$C$113:$AR$264,ROW()-11,FALSE)),"")</f>
        <v/>
      </c>
      <c r="Z73" t="str">
        <f>IFERROR(IF(HLOOKUP(Z$13,'Quote Application form'!$C$113:$AR$264,ROW()-11,FALSE)=0,"",HLOOKUP(Z$13,'Quote Application form'!$C$113:$AR$264,ROW()-11,FALSE)),"")</f>
        <v/>
      </c>
      <c r="AA73" t="str">
        <f>IFERROR(IF(HLOOKUP(AA$13,'Quote Application form'!$C$113:$AR$264,ROW()-11,FALSE)=0,"",HLOOKUP(AA$13,'Quote Application form'!$C$113:$AR$264,ROW()-11,FALSE)),"")</f>
        <v/>
      </c>
      <c r="AB73" t="str">
        <f>IFERROR(IF(HLOOKUP(AB$13,'Quote Application form'!$C$113:$AR$264,ROW()-11,FALSE)=0,"",HLOOKUP(AB$13,'Quote Application form'!$C$113:$AR$264,ROW()-11,FALSE)),"")</f>
        <v/>
      </c>
      <c r="AC73" t="str">
        <f>IFERROR(IF(HLOOKUP(AC$13,'Quote Application form'!$C$113:$AR$264,ROW()-11,FALSE)=0,"",HLOOKUP(AC$13,'Quote Application form'!$C$113:$AR$264,ROW()-11,FALSE)),"")</f>
        <v/>
      </c>
      <c r="AD73" t="str">
        <f>IFERROR(IF(HLOOKUP(AD$13,'Quote Application form'!$C$113:$AR$264,ROW()-11,FALSE)=0,"",HLOOKUP(AD$13,'Quote Application form'!$C$113:$AR$264,ROW()-11,FALSE)),"")</f>
        <v/>
      </c>
      <c r="AE73" t="str">
        <f>IFERROR(IF(HLOOKUP(AE$13,'Quote Application form'!$C$113:$AR$264,ROW()-11,FALSE)=0,"",HLOOKUP(AE$13,'Quote Application form'!$C$113:$AR$264,ROW()-11,FALSE)),"")</f>
        <v/>
      </c>
      <c r="AF73" t="str">
        <f>IF('Quote Application form'!AJ174=0,"",HLOOKUP(AF$13,'Quote Application form'!$C$113:$AR$264,ROW()-11,FALSE))</f>
        <v/>
      </c>
      <c r="AG73" t="str">
        <f>IF('Quote Application form'!AK174=0,"",HLOOKUP(AG$13,'Quote Application form'!$C$113:$AR$264,ROW()-11,FALSE))</f>
        <v/>
      </c>
      <c r="AH73" t="str">
        <f>IF('Quote Application form'!AL174=0,"",HLOOKUP(AH$13,'Quote Application form'!$C$113:$AR$264,ROW()-11,FALSE))</f>
        <v/>
      </c>
      <c r="AI73" t="str">
        <f>IF('Quote Application form'!AM174=0,"",HLOOKUP(AI$13,'Quote Application form'!$C$113:$AR$264,ROW()-11,FALSE))</f>
        <v/>
      </c>
      <c r="AJ73" t="str">
        <f>IF('Quote Application form'!AN174=0,"",HLOOKUP(AJ$13,'Quote Application form'!$C$113:$AR$264,ROW()-11,FALSE))</f>
        <v/>
      </c>
      <c r="AK73" t="str">
        <f>IF('Quote Application form'!AO174=0,"",HLOOKUP(AK$13,'Quote Application form'!$C$113:$AR$264,ROW()-11,FALSE))</f>
        <v/>
      </c>
      <c r="AL73" t="str">
        <f>IF('Quote Application form'!AP174=0,"",HLOOKUP(AL$13,'Quote Application form'!$C$113:$AR$264,ROW()-11,FALSE))</f>
        <v/>
      </c>
      <c r="AM73" t="str">
        <f>IF('Quote Application form'!AQ174=0,"",HLOOKUP(AM$13,'Quote Application form'!$C$113:$AR$264,ROW()-11,FALSE))</f>
        <v/>
      </c>
      <c r="AN73" t="str">
        <f>IF('Quote Application form'!AR174=0,"",HLOOKUP(AN$13,'Quote Application form'!$C$113:$AR$264,ROW()-11,FALSE))</f>
        <v/>
      </c>
      <c r="AO73" t="str">
        <f>IF('Quote Application form'!AS174=0,"",HLOOKUP(AO$13,'Quote Application form'!$C$113:$AR$264,ROW()-11,FALSE))</f>
        <v/>
      </c>
      <c r="AP73" t="str">
        <f>IF('Quote Application form'!AT174=0,"",HLOOKUP(AP$13,'Quote Application form'!$C$113:$AR$264,ROW()-11,FALSE))</f>
        <v/>
      </c>
    </row>
    <row r="74" spans="1:42" x14ac:dyDescent="0.2">
      <c r="A74" t="str">
        <f>IFERROR(IF(HLOOKUP(A$13,'Quote Application form'!$C$113:$AR$264,ROW()-11,FALSE)=0,"",HLOOKUP(A$13,'Quote Application form'!$C$113:$AR$264,ROW()-11,FALSE)),"")</f>
        <v/>
      </c>
      <c r="B74" t="str">
        <f>IFERROR(IF(HLOOKUP(B$13,'Quote Application form'!$C$113:$AR$264,ROW()-11,FALSE)=0,"",HLOOKUP(B$13,'Quote Application form'!$C$113:$AR$264,ROW()-11,FALSE)),"")</f>
        <v/>
      </c>
      <c r="C74" t="str">
        <f>IFERROR(IF(HLOOKUP(C$13,'Quote Application form'!$C$113:$AR$264,ROW()-11,FALSE)=0,"",HLOOKUP(C$13,'Quote Application form'!$C$113:$AR$264,ROW()-11,FALSE)),"")</f>
        <v/>
      </c>
      <c r="D74" t="str">
        <f>IFERROR(IF(HLOOKUP(D$13,'Quote Application form'!$C$113:$AR$264,ROW()-11,FALSE)=0,"",HLOOKUP(D$13,'Quote Application form'!$C$113:$AR$264,ROW()-11,FALSE)),"")</f>
        <v/>
      </c>
      <c r="E74" t="str">
        <f>IFERROR(IF(HLOOKUP(E$13,'Quote Application form'!$C$113:$AR$264,ROW()-11,FALSE)=0,"",HLOOKUP(E$13,'Quote Application form'!$C$113:$AR$264,ROW()-11,FALSE)),"")</f>
        <v/>
      </c>
      <c r="F74" t="str">
        <f>IFERROR(IF(HLOOKUP(F$13,'Quote Application form'!$C$113:$AR$264,ROW()-11,FALSE)=0,"",HLOOKUP(F$13,'Quote Application form'!$C$113:$AR$264,ROW()-11,FALSE)),"")</f>
        <v/>
      </c>
      <c r="G74" t="str">
        <f>IFERROR(IF(HLOOKUP(G$13,'Quote Application form'!$C$113:$AR$264,ROW()-11,FALSE)=0,"",HLOOKUP(G$13,'Quote Application form'!$C$113:$AR$264,ROW()-11,FALSE)),"")</f>
        <v/>
      </c>
      <c r="H74" t="str">
        <f>IFERROR(IF(HLOOKUP(H$13,'Quote Application form'!$C$113:$AR$264,ROW()-11,FALSE)=0,"",HLOOKUP(H$13,'Quote Application form'!$C$113:$AR$264,ROW()-11,FALSE)),"")</f>
        <v/>
      </c>
      <c r="I74" t="str">
        <f>IFERROR(IF(HLOOKUP(I$13,'Quote Application form'!$C$113:$AR$264,ROW()-11,FALSE)=0,"",HLOOKUP(I$13,'Quote Application form'!$C$113:$AR$264,ROW()-11,FALSE)),"")</f>
        <v/>
      </c>
      <c r="J74" t="str">
        <f>IFERROR(IF(HLOOKUP(J$13,'Quote Application form'!$C$113:$AR$264,ROW()-11,FALSE)=0,"",HLOOKUP(J$13,'Quote Application form'!$C$113:$AR$264,ROW()-11,FALSE)),"")</f>
        <v/>
      </c>
      <c r="K74" t="str">
        <f>IFERROR(IF(HLOOKUP(K$13,'Quote Application form'!$C$113:$AR$264,ROW()-11,FALSE)=0,"",HLOOKUP(K$13,'Quote Application form'!$C$113:$AR$264,ROW()-11,FALSE)),"")</f>
        <v/>
      </c>
      <c r="L74" t="str">
        <f>IFERROR(IF(HLOOKUP(L$13,'Quote Application form'!$C$113:$AR$264,ROW()-11,FALSE)=0,"",HLOOKUP(L$13,'Quote Application form'!$C$113:$AR$264,ROW()-11,FALSE)),"")</f>
        <v/>
      </c>
      <c r="M74" t="str">
        <f>IFERROR(IF(HLOOKUP(M$13,'Quote Application form'!$C$113:$AR$264,ROW()-11,FALSE)=0,"",HLOOKUP(M$13,'Quote Application form'!$C$113:$AR$264,ROW()-11,FALSE)),"")</f>
        <v/>
      </c>
      <c r="N74" t="str">
        <f>IFERROR(IF(HLOOKUP(N$13,'Quote Application form'!$C$113:$AR$264,ROW()-11,FALSE)=0,"",HLOOKUP(N$13,'Quote Application form'!$C$113:$AR$264,ROW()-11,FALSE)),"")</f>
        <v/>
      </c>
      <c r="O74" t="str">
        <f>IFERROR(IF(HLOOKUP(O$13,'Quote Application form'!$C$113:$AR$264,ROW()-11,FALSE)=0,"",HLOOKUP(O$13,'Quote Application form'!$C$113:$AR$264,ROW()-11,FALSE)),"")</f>
        <v/>
      </c>
      <c r="P74" t="str">
        <f>IFERROR(IF(HLOOKUP(P$13,'Quote Application form'!$C$113:$AR$264,ROW()-11,FALSE)=0,"",HLOOKUP(P$13,'Quote Application form'!$C$113:$AR$264,ROW()-11,FALSE)),"")</f>
        <v/>
      </c>
      <c r="Q74" t="str">
        <f>IFERROR(IF(HLOOKUP(Q$13,'Quote Application form'!$C$113:$AR$264,ROW()-11,FALSE)=0,"",HLOOKUP(Q$13,'Quote Application form'!$C$113:$AR$264,ROW()-11,FALSE)),"")</f>
        <v/>
      </c>
      <c r="R74" t="str">
        <f>IFERROR(IF(HLOOKUP(R$13,'Quote Application form'!$C$113:$AR$264,ROW()-11,FALSE)=0,"",HLOOKUP(R$13,'Quote Application form'!$C$113:$AR$264,ROW()-11,FALSE)),"")</f>
        <v/>
      </c>
      <c r="S74" t="str">
        <f>IFERROR(IF(HLOOKUP(S$13,'Quote Application form'!$C$113:$AR$264,ROW()-11,FALSE)=0,"",HLOOKUP(S$13,'Quote Application form'!$C$113:$AR$264,ROW()-11,FALSE)),"")</f>
        <v/>
      </c>
      <c r="T74" t="str">
        <f>IFERROR(IF(HLOOKUP(T$13,'Quote Application form'!$C$113:$AR$264,ROW()-11,FALSE)=0,"",HLOOKUP(T$13,'Quote Application form'!$C$113:$AR$264,ROW()-11,FALSE)),"")</f>
        <v/>
      </c>
      <c r="U74" t="str">
        <f>IFERROR(IF(HLOOKUP(U$13,'Quote Application form'!$C$113:$AR$264,ROW()-11,FALSE)=0,"",HLOOKUP(U$13,'Quote Application form'!$C$113:$AR$264,ROW()-11,FALSE)),"")</f>
        <v/>
      </c>
      <c r="V74" t="str">
        <f>IFERROR(IF(HLOOKUP(V$13,'Quote Application form'!$C$113:$AR$264,ROW()-11,FALSE)=0,"",HLOOKUP(V$13,'Quote Application form'!$C$113:$AR$264,ROW()-11,FALSE)),"")</f>
        <v/>
      </c>
      <c r="W74" t="str">
        <f>IFERROR(IF(HLOOKUP(W$13,'Quote Application form'!$C$113:$AR$264,ROW()-11,FALSE)=0,"",HLOOKUP(W$13,'Quote Application form'!$C$113:$AR$264,ROW()-11,FALSE)),"")</f>
        <v/>
      </c>
      <c r="X74" t="str">
        <f>IFERROR(IF(HLOOKUP(X$13,'Quote Application form'!$C$113:$AR$264,ROW()-11,FALSE)=0,"",HLOOKUP(X$13,'Quote Application form'!$C$113:$AR$264,ROW()-11,FALSE)),"")</f>
        <v/>
      </c>
      <c r="Y74" t="str">
        <f>IFERROR(IF(HLOOKUP(Y$13,'Quote Application form'!$C$113:$AR$264,ROW()-11,FALSE)=0,"",HLOOKUP(Y$13,'Quote Application form'!$C$113:$AR$264,ROW()-11,FALSE)),"")</f>
        <v/>
      </c>
      <c r="Z74" t="str">
        <f>IFERROR(IF(HLOOKUP(Z$13,'Quote Application form'!$C$113:$AR$264,ROW()-11,FALSE)=0,"",HLOOKUP(Z$13,'Quote Application form'!$C$113:$AR$264,ROW()-11,FALSE)),"")</f>
        <v/>
      </c>
      <c r="AA74" t="str">
        <f>IFERROR(IF(HLOOKUP(AA$13,'Quote Application form'!$C$113:$AR$264,ROW()-11,FALSE)=0,"",HLOOKUP(AA$13,'Quote Application form'!$C$113:$AR$264,ROW()-11,FALSE)),"")</f>
        <v/>
      </c>
      <c r="AB74" t="str">
        <f>IFERROR(IF(HLOOKUP(AB$13,'Quote Application form'!$C$113:$AR$264,ROW()-11,FALSE)=0,"",HLOOKUP(AB$13,'Quote Application form'!$C$113:$AR$264,ROW()-11,FALSE)),"")</f>
        <v/>
      </c>
      <c r="AC74" t="str">
        <f>IFERROR(IF(HLOOKUP(AC$13,'Quote Application form'!$C$113:$AR$264,ROW()-11,FALSE)=0,"",HLOOKUP(AC$13,'Quote Application form'!$C$113:$AR$264,ROW()-11,FALSE)),"")</f>
        <v/>
      </c>
      <c r="AD74" t="str">
        <f>IFERROR(IF(HLOOKUP(AD$13,'Quote Application form'!$C$113:$AR$264,ROW()-11,FALSE)=0,"",HLOOKUP(AD$13,'Quote Application form'!$C$113:$AR$264,ROW()-11,FALSE)),"")</f>
        <v/>
      </c>
      <c r="AE74" t="str">
        <f>IFERROR(IF(HLOOKUP(AE$13,'Quote Application form'!$C$113:$AR$264,ROW()-11,FALSE)=0,"",HLOOKUP(AE$13,'Quote Application form'!$C$113:$AR$264,ROW()-11,FALSE)),"")</f>
        <v/>
      </c>
      <c r="AF74" t="str">
        <f>IF('Quote Application form'!AJ175=0,"",HLOOKUP(AF$13,'Quote Application form'!$C$113:$AR$264,ROW()-11,FALSE))</f>
        <v/>
      </c>
      <c r="AG74" t="str">
        <f>IF('Quote Application form'!AK175=0,"",HLOOKUP(AG$13,'Quote Application form'!$C$113:$AR$264,ROW()-11,FALSE))</f>
        <v/>
      </c>
      <c r="AH74" t="str">
        <f>IF('Quote Application form'!AL175=0,"",HLOOKUP(AH$13,'Quote Application form'!$C$113:$AR$264,ROW()-11,FALSE))</f>
        <v/>
      </c>
      <c r="AI74" t="str">
        <f>IF('Quote Application form'!AM175=0,"",HLOOKUP(AI$13,'Quote Application form'!$C$113:$AR$264,ROW()-11,FALSE))</f>
        <v/>
      </c>
      <c r="AJ74" t="str">
        <f>IF('Quote Application form'!AN175=0,"",HLOOKUP(AJ$13,'Quote Application form'!$C$113:$AR$264,ROW()-11,FALSE))</f>
        <v/>
      </c>
      <c r="AK74" t="str">
        <f>IF('Quote Application form'!AO175=0,"",HLOOKUP(AK$13,'Quote Application form'!$C$113:$AR$264,ROW()-11,FALSE))</f>
        <v/>
      </c>
      <c r="AL74" t="str">
        <f>IF('Quote Application form'!AP175=0,"",HLOOKUP(AL$13,'Quote Application form'!$C$113:$AR$264,ROW()-11,FALSE))</f>
        <v/>
      </c>
      <c r="AM74" t="str">
        <f>IF('Quote Application form'!AQ175=0,"",HLOOKUP(AM$13,'Quote Application form'!$C$113:$AR$264,ROW()-11,FALSE))</f>
        <v/>
      </c>
      <c r="AN74" t="str">
        <f>IF('Quote Application form'!AR175=0,"",HLOOKUP(AN$13,'Quote Application form'!$C$113:$AR$264,ROW()-11,FALSE))</f>
        <v/>
      </c>
      <c r="AO74" t="str">
        <f>IF('Quote Application form'!AS175=0,"",HLOOKUP(AO$13,'Quote Application form'!$C$113:$AR$264,ROW()-11,FALSE))</f>
        <v/>
      </c>
      <c r="AP74" t="str">
        <f>IF('Quote Application form'!AT175=0,"",HLOOKUP(AP$13,'Quote Application form'!$C$113:$AR$264,ROW()-11,FALSE))</f>
        <v/>
      </c>
    </row>
    <row r="75" spans="1:42" x14ac:dyDescent="0.2">
      <c r="A75" t="str">
        <f>IFERROR(IF(HLOOKUP(A$13,'Quote Application form'!$C$113:$AR$264,ROW()-11,FALSE)=0,"",HLOOKUP(A$13,'Quote Application form'!$C$113:$AR$264,ROW()-11,FALSE)),"")</f>
        <v/>
      </c>
      <c r="B75" t="str">
        <f>IFERROR(IF(HLOOKUP(B$13,'Quote Application form'!$C$113:$AR$264,ROW()-11,FALSE)=0,"",HLOOKUP(B$13,'Quote Application form'!$C$113:$AR$264,ROW()-11,FALSE)),"")</f>
        <v/>
      </c>
      <c r="C75" t="str">
        <f>IFERROR(IF(HLOOKUP(C$13,'Quote Application form'!$C$113:$AR$264,ROW()-11,FALSE)=0,"",HLOOKUP(C$13,'Quote Application form'!$C$113:$AR$264,ROW()-11,FALSE)),"")</f>
        <v/>
      </c>
      <c r="D75" t="str">
        <f>IFERROR(IF(HLOOKUP(D$13,'Quote Application form'!$C$113:$AR$264,ROW()-11,FALSE)=0,"",HLOOKUP(D$13,'Quote Application form'!$C$113:$AR$264,ROW()-11,FALSE)),"")</f>
        <v/>
      </c>
      <c r="E75" t="str">
        <f>IFERROR(IF(HLOOKUP(E$13,'Quote Application form'!$C$113:$AR$264,ROW()-11,FALSE)=0,"",HLOOKUP(E$13,'Quote Application form'!$C$113:$AR$264,ROW()-11,FALSE)),"")</f>
        <v/>
      </c>
      <c r="F75" t="str">
        <f>IFERROR(IF(HLOOKUP(F$13,'Quote Application form'!$C$113:$AR$264,ROW()-11,FALSE)=0,"",HLOOKUP(F$13,'Quote Application form'!$C$113:$AR$264,ROW()-11,FALSE)),"")</f>
        <v/>
      </c>
      <c r="G75" t="str">
        <f>IFERROR(IF(HLOOKUP(G$13,'Quote Application form'!$C$113:$AR$264,ROW()-11,FALSE)=0,"",HLOOKUP(G$13,'Quote Application form'!$C$113:$AR$264,ROW()-11,FALSE)),"")</f>
        <v/>
      </c>
      <c r="H75" t="str">
        <f>IFERROR(IF(HLOOKUP(H$13,'Quote Application form'!$C$113:$AR$264,ROW()-11,FALSE)=0,"",HLOOKUP(H$13,'Quote Application form'!$C$113:$AR$264,ROW()-11,FALSE)),"")</f>
        <v/>
      </c>
      <c r="I75" t="str">
        <f>IFERROR(IF(HLOOKUP(I$13,'Quote Application form'!$C$113:$AR$264,ROW()-11,FALSE)=0,"",HLOOKUP(I$13,'Quote Application form'!$C$113:$AR$264,ROW()-11,FALSE)),"")</f>
        <v/>
      </c>
      <c r="J75" t="str">
        <f>IFERROR(IF(HLOOKUP(J$13,'Quote Application form'!$C$113:$AR$264,ROW()-11,FALSE)=0,"",HLOOKUP(J$13,'Quote Application form'!$C$113:$AR$264,ROW()-11,FALSE)),"")</f>
        <v/>
      </c>
      <c r="K75" t="str">
        <f>IFERROR(IF(HLOOKUP(K$13,'Quote Application form'!$C$113:$AR$264,ROW()-11,FALSE)=0,"",HLOOKUP(K$13,'Quote Application form'!$C$113:$AR$264,ROW()-11,FALSE)),"")</f>
        <v/>
      </c>
      <c r="L75" t="str">
        <f>IFERROR(IF(HLOOKUP(L$13,'Quote Application form'!$C$113:$AR$264,ROW()-11,FALSE)=0,"",HLOOKUP(L$13,'Quote Application form'!$C$113:$AR$264,ROW()-11,FALSE)),"")</f>
        <v/>
      </c>
      <c r="M75" t="str">
        <f>IFERROR(IF(HLOOKUP(M$13,'Quote Application form'!$C$113:$AR$264,ROW()-11,FALSE)=0,"",HLOOKUP(M$13,'Quote Application form'!$C$113:$AR$264,ROW()-11,FALSE)),"")</f>
        <v/>
      </c>
      <c r="N75" t="str">
        <f>IFERROR(IF(HLOOKUP(N$13,'Quote Application form'!$C$113:$AR$264,ROW()-11,FALSE)=0,"",HLOOKUP(N$13,'Quote Application form'!$C$113:$AR$264,ROW()-11,FALSE)),"")</f>
        <v/>
      </c>
      <c r="O75" t="str">
        <f>IFERROR(IF(HLOOKUP(O$13,'Quote Application form'!$C$113:$AR$264,ROW()-11,FALSE)=0,"",HLOOKUP(O$13,'Quote Application form'!$C$113:$AR$264,ROW()-11,FALSE)),"")</f>
        <v/>
      </c>
      <c r="P75" t="str">
        <f>IFERROR(IF(HLOOKUP(P$13,'Quote Application form'!$C$113:$AR$264,ROW()-11,FALSE)=0,"",HLOOKUP(P$13,'Quote Application form'!$C$113:$AR$264,ROW()-11,FALSE)),"")</f>
        <v/>
      </c>
      <c r="Q75" t="str">
        <f>IFERROR(IF(HLOOKUP(Q$13,'Quote Application form'!$C$113:$AR$264,ROW()-11,FALSE)=0,"",HLOOKUP(Q$13,'Quote Application form'!$C$113:$AR$264,ROW()-11,FALSE)),"")</f>
        <v/>
      </c>
      <c r="R75" t="str">
        <f>IFERROR(IF(HLOOKUP(R$13,'Quote Application form'!$C$113:$AR$264,ROW()-11,FALSE)=0,"",HLOOKUP(R$13,'Quote Application form'!$C$113:$AR$264,ROW()-11,FALSE)),"")</f>
        <v/>
      </c>
      <c r="S75" t="str">
        <f>IFERROR(IF(HLOOKUP(S$13,'Quote Application form'!$C$113:$AR$264,ROW()-11,FALSE)=0,"",HLOOKUP(S$13,'Quote Application form'!$C$113:$AR$264,ROW()-11,FALSE)),"")</f>
        <v/>
      </c>
      <c r="T75" t="str">
        <f>IFERROR(IF(HLOOKUP(T$13,'Quote Application form'!$C$113:$AR$264,ROW()-11,FALSE)=0,"",HLOOKUP(T$13,'Quote Application form'!$C$113:$AR$264,ROW()-11,FALSE)),"")</f>
        <v/>
      </c>
      <c r="U75" t="str">
        <f>IFERROR(IF(HLOOKUP(U$13,'Quote Application form'!$C$113:$AR$264,ROW()-11,FALSE)=0,"",HLOOKUP(U$13,'Quote Application form'!$C$113:$AR$264,ROW()-11,FALSE)),"")</f>
        <v/>
      </c>
      <c r="V75" t="str">
        <f>IFERROR(IF(HLOOKUP(V$13,'Quote Application form'!$C$113:$AR$264,ROW()-11,FALSE)=0,"",HLOOKUP(V$13,'Quote Application form'!$C$113:$AR$264,ROW()-11,FALSE)),"")</f>
        <v/>
      </c>
      <c r="W75" t="str">
        <f>IFERROR(IF(HLOOKUP(W$13,'Quote Application form'!$C$113:$AR$264,ROW()-11,FALSE)=0,"",HLOOKUP(W$13,'Quote Application form'!$C$113:$AR$264,ROW()-11,FALSE)),"")</f>
        <v/>
      </c>
      <c r="X75" t="str">
        <f>IFERROR(IF(HLOOKUP(X$13,'Quote Application form'!$C$113:$AR$264,ROW()-11,FALSE)=0,"",HLOOKUP(X$13,'Quote Application form'!$C$113:$AR$264,ROW()-11,FALSE)),"")</f>
        <v/>
      </c>
      <c r="Y75" t="str">
        <f>IFERROR(IF(HLOOKUP(Y$13,'Quote Application form'!$C$113:$AR$264,ROW()-11,FALSE)=0,"",HLOOKUP(Y$13,'Quote Application form'!$C$113:$AR$264,ROW()-11,FALSE)),"")</f>
        <v/>
      </c>
      <c r="Z75" t="str">
        <f>IFERROR(IF(HLOOKUP(Z$13,'Quote Application form'!$C$113:$AR$264,ROW()-11,FALSE)=0,"",HLOOKUP(Z$13,'Quote Application form'!$C$113:$AR$264,ROW()-11,FALSE)),"")</f>
        <v/>
      </c>
      <c r="AA75" t="str">
        <f>IFERROR(IF(HLOOKUP(AA$13,'Quote Application form'!$C$113:$AR$264,ROW()-11,FALSE)=0,"",HLOOKUP(AA$13,'Quote Application form'!$C$113:$AR$264,ROW()-11,FALSE)),"")</f>
        <v/>
      </c>
      <c r="AB75" t="str">
        <f>IFERROR(IF(HLOOKUP(AB$13,'Quote Application form'!$C$113:$AR$264,ROW()-11,FALSE)=0,"",HLOOKUP(AB$13,'Quote Application form'!$C$113:$AR$264,ROW()-11,FALSE)),"")</f>
        <v/>
      </c>
      <c r="AC75" t="str">
        <f>IFERROR(IF(HLOOKUP(AC$13,'Quote Application form'!$C$113:$AR$264,ROW()-11,FALSE)=0,"",HLOOKUP(AC$13,'Quote Application form'!$C$113:$AR$264,ROW()-11,FALSE)),"")</f>
        <v/>
      </c>
      <c r="AD75" t="str">
        <f>IFERROR(IF(HLOOKUP(AD$13,'Quote Application form'!$C$113:$AR$264,ROW()-11,FALSE)=0,"",HLOOKUP(AD$13,'Quote Application form'!$C$113:$AR$264,ROW()-11,FALSE)),"")</f>
        <v/>
      </c>
      <c r="AE75" t="str">
        <f>IFERROR(IF(HLOOKUP(AE$13,'Quote Application form'!$C$113:$AR$264,ROW()-11,FALSE)=0,"",HLOOKUP(AE$13,'Quote Application form'!$C$113:$AR$264,ROW()-11,FALSE)),"")</f>
        <v/>
      </c>
      <c r="AF75" t="str">
        <f>IF('Quote Application form'!AJ176=0,"",HLOOKUP(AF$13,'Quote Application form'!$C$113:$AR$264,ROW()-11,FALSE))</f>
        <v/>
      </c>
      <c r="AG75" t="str">
        <f>IF('Quote Application form'!AK176=0,"",HLOOKUP(AG$13,'Quote Application form'!$C$113:$AR$264,ROW()-11,FALSE))</f>
        <v/>
      </c>
      <c r="AH75" t="str">
        <f>IF('Quote Application form'!AL176=0,"",HLOOKUP(AH$13,'Quote Application form'!$C$113:$AR$264,ROW()-11,FALSE))</f>
        <v/>
      </c>
      <c r="AI75" t="str">
        <f>IF('Quote Application form'!AM176=0,"",HLOOKUP(AI$13,'Quote Application form'!$C$113:$AR$264,ROW()-11,FALSE))</f>
        <v/>
      </c>
      <c r="AJ75" t="str">
        <f>IF('Quote Application form'!AN176=0,"",HLOOKUP(AJ$13,'Quote Application form'!$C$113:$AR$264,ROW()-11,FALSE))</f>
        <v/>
      </c>
      <c r="AK75" t="str">
        <f>IF('Quote Application form'!AO176=0,"",HLOOKUP(AK$13,'Quote Application form'!$C$113:$AR$264,ROW()-11,FALSE))</f>
        <v/>
      </c>
      <c r="AL75" t="str">
        <f>IF('Quote Application form'!AP176=0,"",HLOOKUP(AL$13,'Quote Application form'!$C$113:$AR$264,ROW()-11,FALSE))</f>
        <v/>
      </c>
      <c r="AM75" t="str">
        <f>IF('Quote Application form'!AQ176=0,"",HLOOKUP(AM$13,'Quote Application form'!$C$113:$AR$264,ROW()-11,FALSE))</f>
        <v/>
      </c>
      <c r="AN75" t="str">
        <f>IF('Quote Application form'!AR176=0,"",HLOOKUP(AN$13,'Quote Application form'!$C$113:$AR$264,ROW()-11,FALSE))</f>
        <v/>
      </c>
      <c r="AO75" t="str">
        <f>IF('Quote Application form'!AS176=0,"",HLOOKUP(AO$13,'Quote Application form'!$C$113:$AR$264,ROW()-11,FALSE))</f>
        <v/>
      </c>
      <c r="AP75" t="str">
        <f>IF('Quote Application form'!AT176=0,"",HLOOKUP(AP$13,'Quote Application form'!$C$113:$AR$264,ROW()-11,FALSE))</f>
        <v/>
      </c>
    </row>
    <row r="76" spans="1:42" x14ac:dyDescent="0.2">
      <c r="A76" t="str">
        <f>IFERROR(IF(HLOOKUP(A$13,'Quote Application form'!$C$113:$AR$264,ROW()-11,FALSE)=0,"",HLOOKUP(A$13,'Quote Application form'!$C$113:$AR$264,ROW()-11,FALSE)),"")</f>
        <v/>
      </c>
      <c r="B76" t="str">
        <f>IFERROR(IF(HLOOKUP(B$13,'Quote Application form'!$C$113:$AR$264,ROW()-11,FALSE)=0,"",HLOOKUP(B$13,'Quote Application form'!$C$113:$AR$264,ROW()-11,FALSE)),"")</f>
        <v/>
      </c>
      <c r="C76" t="str">
        <f>IFERROR(IF(HLOOKUP(C$13,'Quote Application form'!$C$113:$AR$264,ROW()-11,FALSE)=0,"",HLOOKUP(C$13,'Quote Application form'!$C$113:$AR$264,ROW()-11,FALSE)),"")</f>
        <v/>
      </c>
      <c r="D76" t="str">
        <f>IFERROR(IF(HLOOKUP(D$13,'Quote Application form'!$C$113:$AR$264,ROW()-11,FALSE)=0,"",HLOOKUP(D$13,'Quote Application form'!$C$113:$AR$264,ROW()-11,FALSE)),"")</f>
        <v/>
      </c>
      <c r="E76" t="str">
        <f>IFERROR(IF(HLOOKUP(E$13,'Quote Application form'!$C$113:$AR$264,ROW()-11,FALSE)=0,"",HLOOKUP(E$13,'Quote Application form'!$C$113:$AR$264,ROW()-11,FALSE)),"")</f>
        <v/>
      </c>
      <c r="F76" t="str">
        <f>IFERROR(IF(HLOOKUP(F$13,'Quote Application form'!$C$113:$AR$264,ROW()-11,FALSE)=0,"",HLOOKUP(F$13,'Quote Application form'!$C$113:$AR$264,ROW()-11,FALSE)),"")</f>
        <v/>
      </c>
      <c r="G76" t="str">
        <f>IFERROR(IF(HLOOKUP(G$13,'Quote Application form'!$C$113:$AR$264,ROW()-11,FALSE)=0,"",HLOOKUP(G$13,'Quote Application form'!$C$113:$AR$264,ROW()-11,FALSE)),"")</f>
        <v/>
      </c>
      <c r="H76" t="str">
        <f>IFERROR(IF(HLOOKUP(H$13,'Quote Application form'!$C$113:$AR$264,ROW()-11,FALSE)=0,"",HLOOKUP(H$13,'Quote Application form'!$C$113:$AR$264,ROW()-11,FALSE)),"")</f>
        <v/>
      </c>
      <c r="I76" t="str">
        <f>IFERROR(IF(HLOOKUP(I$13,'Quote Application form'!$C$113:$AR$264,ROW()-11,FALSE)=0,"",HLOOKUP(I$13,'Quote Application form'!$C$113:$AR$264,ROW()-11,FALSE)),"")</f>
        <v/>
      </c>
      <c r="J76" t="str">
        <f>IFERROR(IF(HLOOKUP(J$13,'Quote Application form'!$C$113:$AR$264,ROW()-11,FALSE)=0,"",HLOOKUP(J$13,'Quote Application form'!$C$113:$AR$264,ROW()-11,FALSE)),"")</f>
        <v/>
      </c>
      <c r="K76" t="str">
        <f>IFERROR(IF(HLOOKUP(K$13,'Quote Application form'!$C$113:$AR$264,ROW()-11,FALSE)=0,"",HLOOKUP(K$13,'Quote Application form'!$C$113:$AR$264,ROW()-11,FALSE)),"")</f>
        <v/>
      </c>
      <c r="L76" t="str">
        <f>IFERROR(IF(HLOOKUP(L$13,'Quote Application form'!$C$113:$AR$264,ROW()-11,FALSE)=0,"",HLOOKUP(L$13,'Quote Application form'!$C$113:$AR$264,ROW()-11,FALSE)),"")</f>
        <v/>
      </c>
      <c r="M76" t="str">
        <f>IFERROR(IF(HLOOKUP(M$13,'Quote Application form'!$C$113:$AR$264,ROW()-11,FALSE)=0,"",HLOOKUP(M$13,'Quote Application form'!$C$113:$AR$264,ROW()-11,FALSE)),"")</f>
        <v/>
      </c>
      <c r="N76" t="str">
        <f>IFERROR(IF(HLOOKUP(N$13,'Quote Application form'!$C$113:$AR$264,ROW()-11,FALSE)=0,"",HLOOKUP(N$13,'Quote Application form'!$C$113:$AR$264,ROW()-11,FALSE)),"")</f>
        <v/>
      </c>
      <c r="O76" t="str">
        <f>IFERROR(IF(HLOOKUP(O$13,'Quote Application form'!$C$113:$AR$264,ROW()-11,FALSE)=0,"",HLOOKUP(O$13,'Quote Application form'!$C$113:$AR$264,ROW()-11,FALSE)),"")</f>
        <v/>
      </c>
      <c r="P76" t="str">
        <f>IFERROR(IF(HLOOKUP(P$13,'Quote Application form'!$C$113:$AR$264,ROW()-11,FALSE)=0,"",HLOOKUP(P$13,'Quote Application form'!$C$113:$AR$264,ROW()-11,FALSE)),"")</f>
        <v/>
      </c>
      <c r="Q76" t="str">
        <f>IFERROR(IF(HLOOKUP(Q$13,'Quote Application form'!$C$113:$AR$264,ROW()-11,FALSE)=0,"",HLOOKUP(Q$13,'Quote Application form'!$C$113:$AR$264,ROW()-11,FALSE)),"")</f>
        <v/>
      </c>
      <c r="R76" t="str">
        <f>IFERROR(IF(HLOOKUP(R$13,'Quote Application form'!$C$113:$AR$264,ROW()-11,FALSE)=0,"",HLOOKUP(R$13,'Quote Application form'!$C$113:$AR$264,ROW()-11,FALSE)),"")</f>
        <v/>
      </c>
      <c r="S76" t="str">
        <f>IFERROR(IF(HLOOKUP(S$13,'Quote Application form'!$C$113:$AR$264,ROW()-11,FALSE)=0,"",HLOOKUP(S$13,'Quote Application form'!$C$113:$AR$264,ROW()-11,FALSE)),"")</f>
        <v/>
      </c>
      <c r="T76" t="str">
        <f>IFERROR(IF(HLOOKUP(T$13,'Quote Application form'!$C$113:$AR$264,ROW()-11,FALSE)=0,"",HLOOKUP(T$13,'Quote Application form'!$C$113:$AR$264,ROW()-11,FALSE)),"")</f>
        <v/>
      </c>
      <c r="U76" t="str">
        <f>IFERROR(IF(HLOOKUP(U$13,'Quote Application form'!$C$113:$AR$264,ROW()-11,FALSE)=0,"",HLOOKUP(U$13,'Quote Application form'!$C$113:$AR$264,ROW()-11,FALSE)),"")</f>
        <v/>
      </c>
      <c r="V76" t="str">
        <f>IFERROR(IF(HLOOKUP(V$13,'Quote Application form'!$C$113:$AR$264,ROW()-11,FALSE)=0,"",HLOOKUP(V$13,'Quote Application form'!$C$113:$AR$264,ROW()-11,FALSE)),"")</f>
        <v/>
      </c>
      <c r="W76" t="str">
        <f>IFERROR(IF(HLOOKUP(W$13,'Quote Application form'!$C$113:$AR$264,ROW()-11,FALSE)=0,"",HLOOKUP(W$13,'Quote Application form'!$C$113:$AR$264,ROW()-11,FALSE)),"")</f>
        <v/>
      </c>
      <c r="X76" t="str">
        <f>IFERROR(IF(HLOOKUP(X$13,'Quote Application form'!$C$113:$AR$264,ROW()-11,FALSE)=0,"",HLOOKUP(X$13,'Quote Application form'!$C$113:$AR$264,ROW()-11,FALSE)),"")</f>
        <v/>
      </c>
      <c r="Y76" t="str">
        <f>IFERROR(IF(HLOOKUP(Y$13,'Quote Application form'!$C$113:$AR$264,ROW()-11,FALSE)=0,"",HLOOKUP(Y$13,'Quote Application form'!$C$113:$AR$264,ROW()-11,FALSE)),"")</f>
        <v/>
      </c>
      <c r="Z76" t="str">
        <f>IFERROR(IF(HLOOKUP(Z$13,'Quote Application form'!$C$113:$AR$264,ROW()-11,FALSE)=0,"",HLOOKUP(Z$13,'Quote Application form'!$C$113:$AR$264,ROW()-11,FALSE)),"")</f>
        <v/>
      </c>
      <c r="AA76" t="str">
        <f>IFERROR(IF(HLOOKUP(AA$13,'Quote Application form'!$C$113:$AR$264,ROW()-11,FALSE)=0,"",HLOOKUP(AA$13,'Quote Application form'!$C$113:$AR$264,ROW()-11,FALSE)),"")</f>
        <v/>
      </c>
      <c r="AB76" t="str">
        <f>IFERROR(IF(HLOOKUP(AB$13,'Quote Application form'!$C$113:$AR$264,ROW()-11,FALSE)=0,"",HLOOKUP(AB$13,'Quote Application form'!$C$113:$AR$264,ROW()-11,FALSE)),"")</f>
        <v/>
      </c>
      <c r="AC76" t="str">
        <f>IFERROR(IF(HLOOKUP(AC$13,'Quote Application form'!$C$113:$AR$264,ROW()-11,FALSE)=0,"",HLOOKUP(AC$13,'Quote Application form'!$C$113:$AR$264,ROW()-11,FALSE)),"")</f>
        <v/>
      </c>
      <c r="AD76" t="str">
        <f>IFERROR(IF(HLOOKUP(AD$13,'Quote Application form'!$C$113:$AR$264,ROW()-11,FALSE)=0,"",HLOOKUP(AD$13,'Quote Application form'!$C$113:$AR$264,ROW()-11,FALSE)),"")</f>
        <v/>
      </c>
      <c r="AE76" t="str">
        <f>IFERROR(IF(HLOOKUP(AE$13,'Quote Application form'!$C$113:$AR$264,ROW()-11,FALSE)=0,"",HLOOKUP(AE$13,'Quote Application form'!$C$113:$AR$264,ROW()-11,FALSE)),"")</f>
        <v/>
      </c>
      <c r="AF76" t="str">
        <f>IF('Quote Application form'!AJ177=0,"",HLOOKUP(AF$13,'Quote Application form'!$C$113:$AR$264,ROW()-11,FALSE))</f>
        <v/>
      </c>
      <c r="AG76" t="str">
        <f>IF('Quote Application form'!AK177=0,"",HLOOKUP(AG$13,'Quote Application form'!$C$113:$AR$264,ROW()-11,FALSE))</f>
        <v/>
      </c>
      <c r="AH76" t="str">
        <f>IF('Quote Application form'!AL177=0,"",HLOOKUP(AH$13,'Quote Application form'!$C$113:$AR$264,ROW()-11,FALSE))</f>
        <v/>
      </c>
      <c r="AI76" t="str">
        <f>IF('Quote Application form'!AM177=0,"",HLOOKUP(AI$13,'Quote Application form'!$C$113:$AR$264,ROW()-11,FALSE))</f>
        <v/>
      </c>
      <c r="AJ76" t="str">
        <f>IF('Quote Application form'!AN177=0,"",HLOOKUP(AJ$13,'Quote Application form'!$C$113:$AR$264,ROW()-11,FALSE))</f>
        <v/>
      </c>
      <c r="AK76" t="str">
        <f>IF('Quote Application form'!AO177=0,"",HLOOKUP(AK$13,'Quote Application form'!$C$113:$AR$264,ROW()-11,FALSE))</f>
        <v/>
      </c>
      <c r="AL76" t="str">
        <f>IF('Quote Application form'!AP177=0,"",HLOOKUP(AL$13,'Quote Application form'!$C$113:$AR$264,ROW()-11,FALSE))</f>
        <v/>
      </c>
      <c r="AM76" t="str">
        <f>IF('Quote Application form'!AQ177=0,"",HLOOKUP(AM$13,'Quote Application form'!$C$113:$AR$264,ROW()-11,FALSE))</f>
        <v/>
      </c>
      <c r="AN76" t="str">
        <f>IF('Quote Application form'!AR177=0,"",HLOOKUP(AN$13,'Quote Application form'!$C$113:$AR$264,ROW()-11,FALSE))</f>
        <v/>
      </c>
      <c r="AO76" t="str">
        <f>IF('Quote Application form'!AS177=0,"",HLOOKUP(AO$13,'Quote Application form'!$C$113:$AR$264,ROW()-11,FALSE))</f>
        <v/>
      </c>
      <c r="AP76" t="str">
        <f>IF('Quote Application form'!AT177=0,"",HLOOKUP(AP$13,'Quote Application form'!$C$113:$AR$264,ROW()-11,FALSE))</f>
        <v/>
      </c>
    </row>
    <row r="77" spans="1:42" x14ac:dyDescent="0.2">
      <c r="A77" t="str">
        <f>IFERROR(IF(HLOOKUP(A$13,'Quote Application form'!$C$113:$AR$264,ROW()-11,FALSE)=0,"",HLOOKUP(A$13,'Quote Application form'!$C$113:$AR$264,ROW()-11,FALSE)),"")</f>
        <v/>
      </c>
      <c r="B77" t="str">
        <f>IFERROR(IF(HLOOKUP(B$13,'Quote Application form'!$C$113:$AR$264,ROW()-11,FALSE)=0,"",HLOOKUP(B$13,'Quote Application form'!$C$113:$AR$264,ROW()-11,FALSE)),"")</f>
        <v/>
      </c>
      <c r="C77" t="str">
        <f>IFERROR(IF(HLOOKUP(C$13,'Quote Application form'!$C$113:$AR$264,ROW()-11,FALSE)=0,"",HLOOKUP(C$13,'Quote Application form'!$C$113:$AR$264,ROW()-11,FALSE)),"")</f>
        <v/>
      </c>
      <c r="D77" t="str">
        <f>IFERROR(IF(HLOOKUP(D$13,'Quote Application form'!$C$113:$AR$264,ROW()-11,FALSE)=0,"",HLOOKUP(D$13,'Quote Application form'!$C$113:$AR$264,ROW()-11,FALSE)),"")</f>
        <v/>
      </c>
      <c r="E77" t="str">
        <f>IFERROR(IF(HLOOKUP(E$13,'Quote Application form'!$C$113:$AR$264,ROW()-11,FALSE)=0,"",HLOOKUP(E$13,'Quote Application form'!$C$113:$AR$264,ROW()-11,FALSE)),"")</f>
        <v/>
      </c>
      <c r="F77" t="str">
        <f>IFERROR(IF(HLOOKUP(F$13,'Quote Application form'!$C$113:$AR$264,ROW()-11,FALSE)=0,"",HLOOKUP(F$13,'Quote Application form'!$C$113:$AR$264,ROW()-11,FALSE)),"")</f>
        <v/>
      </c>
      <c r="G77" t="str">
        <f>IFERROR(IF(HLOOKUP(G$13,'Quote Application form'!$C$113:$AR$264,ROW()-11,FALSE)=0,"",HLOOKUP(G$13,'Quote Application form'!$C$113:$AR$264,ROW()-11,FALSE)),"")</f>
        <v/>
      </c>
      <c r="H77" t="str">
        <f>IFERROR(IF(HLOOKUP(H$13,'Quote Application form'!$C$113:$AR$264,ROW()-11,FALSE)=0,"",HLOOKUP(H$13,'Quote Application form'!$C$113:$AR$264,ROW()-11,FALSE)),"")</f>
        <v/>
      </c>
      <c r="I77" t="str">
        <f>IFERROR(IF(HLOOKUP(I$13,'Quote Application form'!$C$113:$AR$264,ROW()-11,FALSE)=0,"",HLOOKUP(I$13,'Quote Application form'!$C$113:$AR$264,ROW()-11,FALSE)),"")</f>
        <v/>
      </c>
      <c r="J77" t="str">
        <f>IFERROR(IF(HLOOKUP(J$13,'Quote Application form'!$C$113:$AR$264,ROW()-11,FALSE)=0,"",HLOOKUP(J$13,'Quote Application form'!$C$113:$AR$264,ROW()-11,FALSE)),"")</f>
        <v/>
      </c>
      <c r="K77" t="str">
        <f>IFERROR(IF(HLOOKUP(K$13,'Quote Application form'!$C$113:$AR$264,ROW()-11,FALSE)=0,"",HLOOKUP(K$13,'Quote Application form'!$C$113:$AR$264,ROW()-11,FALSE)),"")</f>
        <v/>
      </c>
      <c r="L77" t="str">
        <f>IFERROR(IF(HLOOKUP(L$13,'Quote Application form'!$C$113:$AR$264,ROW()-11,FALSE)=0,"",HLOOKUP(L$13,'Quote Application form'!$C$113:$AR$264,ROW()-11,FALSE)),"")</f>
        <v/>
      </c>
      <c r="M77" t="str">
        <f>IFERROR(IF(HLOOKUP(M$13,'Quote Application form'!$C$113:$AR$264,ROW()-11,FALSE)=0,"",HLOOKUP(M$13,'Quote Application form'!$C$113:$AR$264,ROW()-11,FALSE)),"")</f>
        <v/>
      </c>
      <c r="N77" t="str">
        <f>IFERROR(IF(HLOOKUP(N$13,'Quote Application form'!$C$113:$AR$264,ROW()-11,FALSE)=0,"",HLOOKUP(N$13,'Quote Application form'!$C$113:$AR$264,ROW()-11,FALSE)),"")</f>
        <v/>
      </c>
      <c r="O77" t="str">
        <f>IFERROR(IF(HLOOKUP(O$13,'Quote Application form'!$C$113:$AR$264,ROW()-11,FALSE)=0,"",HLOOKUP(O$13,'Quote Application form'!$C$113:$AR$264,ROW()-11,FALSE)),"")</f>
        <v/>
      </c>
      <c r="P77" t="str">
        <f>IFERROR(IF(HLOOKUP(P$13,'Quote Application form'!$C$113:$AR$264,ROW()-11,FALSE)=0,"",HLOOKUP(P$13,'Quote Application form'!$C$113:$AR$264,ROW()-11,FALSE)),"")</f>
        <v/>
      </c>
      <c r="Q77" t="str">
        <f>IFERROR(IF(HLOOKUP(Q$13,'Quote Application form'!$C$113:$AR$264,ROW()-11,FALSE)=0,"",HLOOKUP(Q$13,'Quote Application form'!$C$113:$AR$264,ROW()-11,FALSE)),"")</f>
        <v/>
      </c>
      <c r="R77" t="str">
        <f>IFERROR(IF(HLOOKUP(R$13,'Quote Application form'!$C$113:$AR$264,ROW()-11,FALSE)=0,"",HLOOKUP(R$13,'Quote Application form'!$C$113:$AR$264,ROW()-11,FALSE)),"")</f>
        <v/>
      </c>
      <c r="S77" t="str">
        <f>IFERROR(IF(HLOOKUP(S$13,'Quote Application form'!$C$113:$AR$264,ROW()-11,FALSE)=0,"",HLOOKUP(S$13,'Quote Application form'!$C$113:$AR$264,ROW()-11,FALSE)),"")</f>
        <v/>
      </c>
      <c r="T77" t="str">
        <f>IFERROR(IF(HLOOKUP(T$13,'Quote Application form'!$C$113:$AR$264,ROW()-11,FALSE)=0,"",HLOOKUP(T$13,'Quote Application form'!$C$113:$AR$264,ROW()-11,FALSE)),"")</f>
        <v/>
      </c>
      <c r="U77" t="str">
        <f>IFERROR(IF(HLOOKUP(U$13,'Quote Application form'!$C$113:$AR$264,ROW()-11,FALSE)=0,"",HLOOKUP(U$13,'Quote Application form'!$C$113:$AR$264,ROW()-11,FALSE)),"")</f>
        <v/>
      </c>
      <c r="V77" t="str">
        <f>IFERROR(IF(HLOOKUP(V$13,'Quote Application form'!$C$113:$AR$264,ROW()-11,FALSE)=0,"",HLOOKUP(V$13,'Quote Application form'!$C$113:$AR$264,ROW()-11,FALSE)),"")</f>
        <v/>
      </c>
      <c r="W77" t="str">
        <f>IFERROR(IF(HLOOKUP(W$13,'Quote Application form'!$C$113:$AR$264,ROW()-11,FALSE)=0,"",HLOOKUP(W$13,'Quote Application form'!$C$113:$AR$264,ROW()-11,FALSE)),"")</f>
        <v/>
      </c>
      <c r="X77" t="str">
        <f>IFERROR(IF(HLOOKUP(X$13,'Quote Application form'!$C$113:$AR$264,ROW()-11,FALSE)=0,"",HLOOKUP(X$13,'Quote Application form'!$C$113:$AR$264,ROW()-11,FALSE)),"")</f>
        <v/>
      </c>
      <c r="Y77" t="str">
        <f>IFERROR(IF(HLOOKUP(Y$13,'Quote Application form'!$C$113:$AR$264,ROW()-11,FALSE)=0,"",HLOOKUP(Y$13,'Quote Application form'!$C$113:$AR$264,ROW()-11,FALSE)),"")</f>
        <v/>
      </c>
      <c r="Z77" t="str">
        <f>IFERROR(IF(HLOOKUP(Z$13,'Quote Application form'!$C$113:$AR$264,ROW()-11,FALSE)=0,"",HLOOKUP(Z$13,'Quote Application form'!$C$113:$AR$264,ROW()-11,FALSE)),"")</f>
        <v/>
      </c>
      <c r="AA77" t="str">
        <f>IFERROR(IF(HLOOKUP(AA$13,'Quote Application form'!$C$113:$AR$264,ROW()-11,FALSE)=0,"",HLOOKUP(AA$13,'Quote Application form'!$C$113:$AR$264,ROW()-11,FALSE)),"")</f>
        <v/>
      </c>
      <c r="AB77" t="str">
        <f>IFERROR(IF(HLOOKUP(AB$13,'Quote Application form'!$C$113:$AR$264,ROW()-11,FALSE)=0,"",HLOOKUP(AB$13,'Quote Application form'!$C$113:$AR$264,ROW()-11,FALSE)),"")</f>
        <v/>
      </c>
      <c r="AC77" t="str">
        <f>IFERROR(IF(HLOOKUP(AC$13,'Quote Application form'!$C$113:$AR$264,ROW()-11,FALSE)=0,"",HLOOKUP(AC$13,'Quote Application form'!$C$113:$AR$264,ROW()-11,FALSE)),"")</f>
        <v/>
      </c>
      <c r="AD77" t="str">
        <f>IFERROR(IF(HLOOKUP(AD$13,'Quote Application form'!$C$113:$AR$264,ROW()-11,FALSE)=0,"",HLOOKUP(AD$13,'Quote Application form'!$C$113:$AR$264,ROW()-11,FALSE)),"")</f>
        <v/>
      </c>
      <c r="AE77" t="str">
        <f>IFERROR(IF(HLOOKUP(AE$13,'Quote Application form'!$C$113:$AR$264,ROW()-11,FALSE)=0,"",HLOOKUP(AE$13,'Quote Application form'!$C$113:$AR$264,ROW()-11,FALSE)),"")</f>
        <v/>
      </c>
      <c r="AF77" t="str">
        <f>IF('Quote Application form'!AJ178=0,"",HLOOKUP(AF$13,'Quote Application form'!$C$113:$AR$264,ROW()-11,FALSE))</f>
        <v/>
      </c>
      <c r="AG77" t="str">
        <f>IF('Quote Application form'!AK178=0,"",HLOOKUP(AG$13,'Quote Application form'!$C$113:$AR$264,ROW()-11,FALSE))</f>
        <v/>
      </c>
      <c r="AH77" t="str">
        <f>IF('Quote Application form'!AL178=0,"",HLOOKUP(AH$13,'Quote Application form'!$C$113:$AR$264,ROW()-11,FALSE))</f>
        <v/>
      </c>
      <c r="AI77" t="str">
        <f>IF('Quote Application form'!AM178=0,"",HLOOKUP(AI$13,'Quote Application form'!$C$113:$AR$264,ROW()-11,FALSE))</f>
        <v/>
      </c>
      <c r="AJ77" t="str">
        <f>IF('Quote Application form'!AN178=0,"",HLOOKUP(AJ$13,'Quote Application form'!$C$113:$AR$264,ROW()-11,FALSE))</f>
        <v/>
      </c>
      <c r="AK77" t="str">
        <f>IF('Quote Application form'!AO178=0,"",HLOOKUP(AK$13,'Quote Application form'!$C$113:$AR$264,ROW()-11,FALSE))</f>
        <v/>
      </c>
      <c r="AL77" t="str">
        <f>IF('Quote Application form'!AP178=0,"",HLOOKUP(AL$13,'Quote Application form'!$C$113:$AR$264,ROW()-11,FALSE))</f>
        <v/>
      </c>
      <c r="AM77" t="str">
        <f>IF('Quote Application form'!AQ178=0,"",HLOOKUP(AM$13,'Quote Application form'!$C$113:$AR$264,ROW()-11,FALSE))</f>
        <v/>
      </c>
      <c r="AN77" t="str">
        <f>IF('Quote Application form'!AR178=0,"",HLOOKUP(AN$13,'Quote Application form'!$C$113:$AR$264,ROW()-11,FALSE))</f>
        <v/>
      </c>
      <c r="AO77" t="str">
        <f>IF('Quote Application form'!AS178=0,"",HLOOKUP(AO$13,'Quote Application form'!$C$113:$AR$264,ROW()-11,FALSE))</f>
        <v/>
      </c>
      <c r="AP77" t="str">
        <f>IF('Quote Application form'!AT178=0,"",HLOOKUP(AP$13,'Quote Application form'!$C$113:$AR$264,ROW()-11,FALSE))</f>
        <v/>
      </c>
    </row>
    <row r="78" spans="1:42" x14ac:dyDescent="0.2">
      <c r="A78" t="str">
        <f>IFERROR(IF(HLOOKUP(A$13,'Quote Application form'!$C$113:$AR$264,ROW()-11,FALSE)=0,"",HLOOKUP(A$13,'Quote Application form'!$C$113:$AR$264,ROW()-11,FALSE)),"")</f>
        <v/>
      </c>
      <c r="B78" t="str">
        <f>IFERROR(IF(HLOOKUP(B$13,'Quote Application form'!$C$113:$AR$264,ROW()-11,FALSE)=0,"",HLOOKUP(B$13,'Quote Application form'!$C$113:$AR$264,ROW()-11,FALSE)),"")</f>
        <v/>
      </c>
      <c r="C78" t="str">
        <f>IFERROR(IF(HLOOKUP(C$13,'Quote Application form'!$C$113:$AR$264,ROW()-11,FALSE)=0,"",HLOOKUP(C$13,'Quote Application form'!$C$113:$AR$264,ROW()-11,FALSE)),"")</f>
        <v/>
      </c>
      <c r="D78" t="str">
        <f>IFERROR(IF(HLOOKUP(D$13,'Quote Application form'!$C$113:$AR$264,ROW()-11,FALSE)=0,"",HLOOKUP(D$13,'Quote Application form'!$C$113:$AR$264,ROW()-11,FALSE)),"")</f>
        <v/>
      </c>
      <c r="E78" t="str">
        <f>IFERROR(IF(HLOOKUP(E$13,'Quote Application form'!$C$113:$AR$264,ROW()-11,FALSE)=0,"",HLOOKUP(E$13,'Quote Application form'!$C$113:$AR$264,ROW()-11,FALSE)),"")</f>
        <v/>
      </c>
      <c r="F78" t="str">
        <f>IFERROR(IF(HLOOKUP(F$13,'Quote Application form'!$C$113:$AR$264,ROW()-11,FALSE)=0,"",HLOOKUP(F$13,'Quote Application form'!$C$113:$AR$264,ROW()-11,FALSE)),"")</f>
        <v/>
      </c>
      <c r="G78" t="str">
        <f>IFERROR(IF(HLOOKUP(G$13,'Quote Application form'!$C$113:$AR$264,ROW()-11,FALSE)=0,"",HLOOKUP(G$13,'Quote Application form'!$C$113:$AR$264,ROW()-11,FALSE)),"")</f>
        <v/>
      </c>
      <c r="H78" t="str">
        <f>IFERROR(IF(HLOOKUP(H$13,'Quote Application form'!$C$113:$AR$264,ROW()-11,FALSE)=0,"",HLOOKUP(H$13,'Quote Application form'!$C$113:$AR$264,ROW()-11,FALSE)),"")</f>
        <v/>
      </c>
      <c r="I78" t="str">
        <f>IFERROR(IF(HLOOKUP(I$13,'Quote Application form'!$C$113:$AR$264,ROW()-11,FALSE)=0,"",HLOOKUP(I$13,'Quote Application form'!$C$113:$AR$264,ROW()-11,FALSE)),"")</f>
        <v/>
      </c>
      <c r="J78" t="str">
        <f>IFERROR(IF(HLOOKUP(J$13,'Quote Application form'!$C$113:$AR$264,ROW()-11,FALSE)=0,"",HLOOKUP(J$13,'Quote Application form'!$C$113:$AR$264,ROW()-11,FALSE)),"")</f>
        <v/>
      </c>
      <c r="K78" t="str">
        <f>IFERROR(IF(HLOOKUP(K$13,'Quote Application form'!$C$113:$AR$264,ROW()-11,FALSE)=0,"",HLOOKUP(K$13,'Quote Application form'!$C$113:$AR$264,ROW()-11,FALSE)),"")</f>
        <v/>
      </c>
      <c r="L78" t="str">
        <f>IFERROR(IF(HLOOKUP(L$13,'Quote Application form'!$C$113:$AR$264,ROW()-11,FALSE)=0,"",HLOOKUP(L$13,'Quote Application form'!$C$113:$AR$264,ROW()-11,FALSE)),"")</f>
        <v/>
      </c>
      <c r="M78" t="str">
        <f>IFERROR(IF(HLOOKUP(M$13,'Quote Application form'!$C$113:$AR$264,ROW()-11,FALSE)=0,"",HLOOKUP(M$13,'Quote Application form'!$C$113:$AR$264,ROW()-11,FALSE)),"")</f>
        <v/>
      </c>
      <c r="N78" t="str">
        <f>IFERROR(IF(HLOOKUP(N$13,'Quote Application form'!$C$113:$AR$264,ROW()-11,FALSE)=0,"",HLOOKUP(N$13,'Quote Application form'!$C$113:$AR$264,ROW()-11,FALSE)),"")</f>
        <v/>
      </c>
      <c r="O78" t="str">
        <f>IFERROR(IF(HLOOKUP(O$13,'Quote Application form'!$C$113:$AR$264,ROW()-11,FALSE)=0,"",HLOOKUP(O$13,'Quote Application form'!$C$113:$AR$264,ROW()-11,FALSE)),"")</f>
        <v/>
      </c>
      <c r="P78" t="str">
        <f>IFERROR(IF(HLOOKUP(P$13,'Quote Application form'!$C$113:$AR$264,ROW()-11,FALSE)=0,"",HLOOKUP(P$13,'Quote Application form'!$C$113:$AR$264,ROW()-11,FALSE)),"")</f>
        <v/>
      </c>
      <c r="Q78" t="str">
        <f>IFERROR(IF(HLOOKUP(Q$13,'Quote Application form'!$C$113:$AR$264,ROW()-11,FALSE)=0,"",HLOOKUP(Q$13,'Quote Application form'!$C$113:$AR$264,ROW()-11,FALSE)),"")</f>
        <v/>
      </c>
      <c r="R78" t="str">
        <f>IFERROR(IF(HLOOKUP(R$13,'Quote Application form'!$C$113:$AR$264,ROW()-11,FALSE)=0,"",HLOOKUP(R$13,'Quote Application form'!$C$113:$AR$264,ROW()-11,FALSE)),"")</f>
        <v/>
      </c>
      <c r="S78" t="str">
        <f>IFERROR(IF(HLOOKUP(S$13,'Quote Application form'!$C$113:$AR$264,ROW()-11,FALSE)=0,"",HLOOKUP(S$13,'Quote Application form'!$C$113:$AR$264,ROW()-11,FALSE)),"")</f>
        <v/>
      </c>
      <c r="T78" t="str">
        <f>IFERROR(IF(HLOOKUP(T$13,'Quote Application form'!$C$113:$AR$264,ROW()-11,FALSE)=0,"",HLOOKUP(T$13,'Quote Application form'!$C$113:$AR$264,ROW()-11,FALSE)),"")</f>
        <v/>
      </c>
      <c r="U78" t="str">
        <f>IFERROR(IF(HLOOKUP(U$13,'Quote Application form'!$C$113:$AR$264,ROW()-11,FALSE)=0,"",HLOOKUP(U$13,'Quote Application form'!$C$113:$AR$264,ROW()-11,FALSE)),"")</f>
        <v/>
      </c>
      <c r="V78" t="str">
        <f>IFERROR(IF(HLOOKUP(V$13,'Quote Application form'!$C$113:$AR$264,ROW()-11,FALSE)=0,"",HLOOKUP(V$13,'Quote Application form'!$C$113:$AR$264,ROW()-11,FALSE)),"")</f>
        <v/>
      </c>
      <c r="W78" t="str">
        <f>IFERROR(IF(HLOOKUP(W$13,'Quote Application form'!$C$113:$AR$264,ROW()-11,FALSE)=0,"",HLOOKUP(W$13,'Quote Application form'!$C$113:$AR$264,ROW()-11,FALSE)),"")</f>
        <v/>
      </c>
      <c r="X78" t="str">
        <f>IFERROR(IF(HLOOKUP(X$13,'Quote Application form'!$C$113:$AR$264,ROW()-11,FALSE)=0,"",HLOOKUP(X$13,'Quote Application form'!$C$113:$AR$264,ROW()-11,FALSE)),"")</f>
        <v/>
      </c>
      <c r="Y78" t="str">
        <f>IFERROR(IF(HLOOKUP(Y$13,'Quote Application form'!$C$113:$AR$264,ROW()-11,FALSE)=0,"",HLOOKUP(Y$13,'Quote Application form'!$C$113:$AR$264,ROW()-11,FALSE)),"")</f>
        <v/>
      </c>
      <c r="Z78" t="str">
        <f>IFERROR(IF(HLOOKUP(Z$13,'Quote Application form'!$C$113:$AR$264,ROW()-11,FALSE)=0,"",HLOOKUP(Z$13,'Quote Application form'!$C$113:$AR$264,ROW()-11,FALSE)),"")</f>
        <v/>
      </c>
      <c r="AA78" t="str">
        <f>IFERROR(IF(HLOOKUP(AA$13,'Quote Application form'!$C$113:$AR$264,ROW()-11,FALSE)=0,"",HLOOKUP(AA$13,'Quote Application form'!$C$113:$AR$264,ROW()-11,FALSE)),"")</f>
        <v/>
      </c>
      <c r="AB78" t="str">
        <f>IFERROR(IF(HLOOKUP(AB$13,'Quote Application form'!$C$113:$AR$264,ROW()-11,FALSE)=0,"",HLOOKUP(AB$13,'Quote Application form'!$C$113:$AR$264,ROW()-11,FALSE)),"")</f>
        <v/>
      </c>
      <c r="AC78" t="str">
        <f>IFERROR(IF(HLOOKUP(AC$13,'Quote Application form'!$C$113:$AR$264,ROW()-11,FALSE)=0,"",HLOOKUP(AC$13,'Quote Application form'!$C$113:$AR$264,ROW()-11,FALSE)),"")</f>
        <v/>
      </c>
      <c r="AD78" t="str">
        <f>IFERROR(IF(HLOOKUP(AD$13,'Quote Application form'!$C$113:$AR$264,ROW()-11,FALSE)=0,"",HLOOKUP(AD$13,'Quote Application form'!$C$113:$AR$264,ROW()-11,FALSE)),"")</f>
        <v/>
      </c>
      <c r="AE78" t="str">
        <f>IFERROR(IF(HLOOKUP(AE$13,'Quote Application form'!$C$113:$AR$264,ROW()-11,FALSE)=0,"",HLOOKUP(AE$13,'Quote Application form'!$C$113:$AR$264,ROW()-11,FALSE)),"")</f>
        <v/>
      </c>
      <c r="AF78" t="str">
        <f>IF('Quote Application form'!AJ179=0,"",HLOOKUP(AF$13,'Quote Application form'!$C$113:$AR$264,ROW()-11,FALSE))</f>
        <v/>
      </c>
      <c r="AG78" t="str">
        <f>IF('Quote Application form'!AK179=0,"",HLOOKUP(AG$13,'Quote Application form'!$C$113:$AR$264,ROW()-11,FALSE))</f>
        <v/>
      </c>
      <c r="AH78" t="str">
        <f>IF('Quote Application form'!AL179=0,"",HLOOKUP(AH$13,'Quote Application form'!$C$113:$AR$264,ROW()-11,FALSE))</f>
        <v/>
      </c>
      <c r="AI78" t="str">
        <f>IF('Quote Application form'!AM179=0,"",HLOOKUP(AI$13,'Quote Application form'!$C$113:$AR$264,ROW()-11,FALSE))</f>
        <v/>
      </c>
      <c r="AJ78" t="str">
        <f>IF('Quote Application form'!AN179=0,"",HLOOKUP(AJ$13,'Quote Application form'!$C$113:$AR$264,ROW()-11,FALSE))</f>
        <v/>
      </c>
      <c r="AK78" t="str">
        <f>IF('Quote Application form'!AO179=0,"",HLOOKUP(AK$13,'Quote Application form'!$C$113:$AR$264,ROW()-11,FALSE))</f>
        <v/>
      </c>
      <c r="AL78" t="str">
        <f>IF('Quote Application form'!AP179=0,"",HLOOKUP(AL$13,'Quote Application form'!$C$113:$AR$264,ROW()-11,FALSE))</f>
        <v/>
      </c>
      <c r="AM78" t="str">
        <f>IF('Quote Application form'!AQ179=0,"",HLOOKUP(AM$13,'Quote Application form'!$C$113:$AR$264,ROW()-11,FALSE))</f>
        <v/>
      </c>
      <c r="AN78" t="str">
        <f>IF('Quote Application form'!AR179=0,"",HLOOKUP(AN$13,'Quote Application form'!$C$113:$AR$264,ROW()-11,FALSE))</f>
        <v/>
      </c>
      <c r="AO78" t="str">
        <f>IF('Quote Application form'!AS179=0,"",HLOOKUP(AO$13,'Quote Application form'!$C$113:$AR$264,ROW()-11,FALSE))</f>
        <v/>
      </c>
      <c r="AP78" t="str">
        <f>IF('Quote Application form'!AT179=0,"",HLOOKUP(AP$13,'Quote Application form'!$C$113:$AR$264,ROW()-11,FALSE))</f>
        <v/>
      </c>
    </row>
    <row r="79" spans="1:42" x14ac:dyDescent="0.2">
      <c r="A79" t="str">
        <f>IFERROR(IF(HLOOKUP(A$13,'Quote Application form'!$C$113:$AR$264,ROW()-11,FALSE)=0,"",HLOOKUP(A$13,'Quote Application form'!$C$113:$AR$264,ROW()-11,FALSE)),"")</f>
        <v/>
      </c>
      <c r="B79" t="str">
        <f>IFERROR(IF(HLOOKUP(B$13,'Quote Application form'!$C$113:$AR$264,ROW()-11,FALSE)=0,"",HLOOKUP(B$13,'Quote Application form'!$C$113:$AR$264,ROW()-11,FALSE)),"")</f>
        <v/>
      </c>
      <c r="C79" t="str">
        <f>IFERROR(IF(HLOOKUP(C$13,'Quote Application form'!$C$113:$AR$264,ROW()-11,FALSE)=0,"",HLOOKUP(C$13,'Quote Application form'!$C$113:$AR$264,ROW()-11,FALSE)),"")</f>
        <v/>
      </c>
      <c r="D79" t="str">
        <f>IFERROR(IF(HLOOKUP(D$13,'Quote Application form'!$C$113:$AR$264,ROW()-11,FALSE)=0,"",HLOOKUP(D$13,'Quote Application form'!$C$113:$AR$264,ROW()-11,FALSE)),"")</f>
        <v/>
      </c>
      <c r="E79" t="str">
        <f>IFERROR(IF(HLOOKUP(E$13,'Quote Application form'!$C$113:$AR$264,ROW()-11,FALSE)=0,"",HLOOKUP(E$13,'Quote Application form'!$C$113:$AR$264,ROW()-11,FALSE)),"")</f>
        <v/>
      </c>
      <c r="F79" t="str">
        <f>IFERROR(IF(HLOOKUP(F$13,'Quote Application form'!$C$113:$AR$264,ROW()-11,FALSE)=0,"",HLOOKUP(F$13,'Quote Application form'!$C$113:$AR$264,ROW()-11,FALSE)),"")</f>
        <v/>
      </c>
      <c r="G79" t="str">
        <f>IFERROR(IF(HLOOKUP(G$13,'Quote Application form'!$C$113:$AR$264,ROW()-11,FALSE)=0,"",HLOOKUP(G$13,'Quote Application form'!$C$113:$AR$264,ROW()-11,FALSE)),"")</f>
        <v/>
      </c>
      <c r="H79" t="str">
        <f>IFERROR(IF(HLOOKUP(H$13,'Quote Application form'!$C$113:$AR$264,ROW()-11,FALSE)=0,"",HLOOKUP(H$13,'Quote Application form'!$C$113:$AR$264,ROW()-11,FALSE)),"")</f>
        <v/>
      </c>
      <c r="I79" t="str">
        <f>IFERROR(IF(HLOOKUP(I$13,'Quote Application form'!$C$113:$AR$264,ROW()-11,FALSE)=0,"",HLOOKUP(I$13,'Quote Application form'!$C$113:$AR$264,ROW()-11,FALSE)),"")</f>
        <v/>
      </c>
      <c r="J79" t="str">
        <f>IFERROR(IF(HLOOKUP(J$13,'Quote Application form'!$C$113:$AR$264,ROW()-11,FALSE)=0,"",HLOOKUP(J$13,'Quote Application form'!$C$113:$AR$264,ROW()-11,FALSE)),"")</f>
        <v/>
      </c>
      <c r="K79" t="str">
        <f>IFERROR(IF(HLOOKUP(K$13,'Quote Application form'!$C$113:$AR$264,ROW()-11,FALSE)=0,"",HLOOKUP(K$13,'Quote Application form'!$C$113:$AR$264,ROW()-11,FALSE)),"")</f>
        <v/>
      </c>
      <c r="L79" t="str">
        <f>IFERROR(IF(HLOOKUP(L$13,'Quote Application form'!$C$113:$AR$264,ROW()-11,FALSE)=0,"",HLOOKUP(L$13,'Quote Application form'!$C$113:$AR$264,ROW()-11,FALSE)),"")</f>
        <v/>
      </c>
      <c r="M79" t="str">
        <f>IFERROR(IF(HLOOKUP(M$13,'Quote Application form'!$C$113:$AR$264,ROW()-11,FALSE)=0,"",HLOOKUP(M$13,'Quote Application form'!$C$113:$AR$264,ROW()-11,FALSE)),"")</f>
        <v/>
      </c>
      <c r="N79" t="str">
        <f>IFERROR(IF(HLOOKUP(N$13,'Quote Application form'!$C$113:$AR$264,ROW()-11,FALSE)=0,"",HLOOKUP(N$13,'Quote Application form'!$C$113:$AR$264,ROW()-11,FALSE)),"")</f>
        <v/>
      </c>
      <c r="O79" t="str">
        <f>IFERROR(IF(HLOOKUP(O$13,'Quote Application form'!$C$113:$AR$264,ROW()-11,FALSE)=0,"",HLOOKUP(O$13,'Quote Application form'!$C$113:$AR$264,ROW()-11,FALSE)),"")</f>
        <v/>
      </c>
      <c r="P79" t="str">
        <f>IFERROR(IF(HLOOKUP(P$13,'Quote Application form'!$C$113:$AR$264,ROW()-11,FALSE)=0,"",HLOOKUP(P$13,'Quote Application form'!$C$113:$AR$264,ROW()-11,FALSE)),"")</f>
        <v/>
      </c>
      <c r="Q79" t="str">
        <f>IFERROR(IF(HLOOKUP(Q$13,'Quote Application form'!$C$113:$AR$264,ROW()-11,FALSE)=0,"",HLOOKUP(Q$13,'Quote Application form'!$C$113:$AR$264,ROW()-11,FALSE)),"")</f>
        <v/>
      </c>
      <c r="R79" t="str">
        <f>IFERROR(IF(HLOOKUP(R$13,'Quote Application form'!$C$113:$AR$264,ROW()-11,FALSE)=0,"",HLOOKUP(R$13,'Quote Application form'!$C$113:$AR$264,ROW()-11,FALSE)),"")</f>
        <v/>
      </c>
      <c r="S79" t="str">
        <f>IFERROR(IF(HLOOKUP(S$13,'Quote Application form'!$C$113:$AR$264,ROW()-11,FALSE)=0,"",HLOOKUP(S$13,'Quote Application form'!$C$113:$AR$264,ROW()-11,FALSE)),"")</f>
        <v/>
      </c>
      <c r="T79" t="str">
        <f>IFERROR(IF(HLOOKUP(T$13,'Quote Application form'!$C$113:$AR$264,ROW()-11,FALSE)=0,"",HLOOKUP(T$13,'Quote Application form'!$C$113:$AR$264,ROW()-11,FALSE)),"")</f>
        <v/>
      </c>
      <c r="U79" t="str">
        <f>IFERROR(IF(HLOOKUP(U$13,'Quote Application form'!$C$113:$AR$264,ROW()-11,FALSE)=0,"",HLOOKUP(U$13,'Quote Application form'!$C$113:$AR$264,ROW()-11,FALSE)),"")</f>
        <v/>
      </c>
      <c r="V79" t="str">
        <f>IFERROR(IF(HLOOKUP(V$13,'Quote Application form'!$C$113:$AR$264,ROW()-11,FALSE)=0,"",HLOOKUP(V$13,'Quote Application form'!$C$113:$AR$264,ROW()-11,FALSE)),"")</f>
        <v/>
      </c>
      <c r="W79" t="str">
        <f>IFERROR(IF(HLOOKUP(W$13,'Quote Application form'!$C$113:$AR$264,ROW()-11,FALSE)=0,"",HLOOKUP(W$13,'Quote Application form'!$C$113:$AR$264,ROW()-11,FALSE)),"")</f>
        <v/>
      </c>
      <c r="X79" t="str">
        <f>IFERROR(IF(HLOOKUP(X$13,'Quote Application form'!$C$113:$AR$264,ROW()-11,FALSE)=0,"",HLOOKUP(X$13,'Quote Application form'!$C$113:$AR$264,ROW()-11,FALSE)),"")</f>
        <v/>
      </c>
      <c r="Y79" t="str">
        <f>IFERROR(IF(HLOOKUP(Y$13,'Quote Application form'!$C$113:$AR$264,ROW()-11,FALSE)=0,"",HLOOKUP(Y$13,'Quote Application form'!$C$113:$AR$264,ROW()-11,FALSE)),"")</f>
        <v/>
      </c>
      <c r="Z79" t="str">
        <f>IFERROR(IF(HLOOKUP(Z$13,'Quote Application form'!$C$113:$AR$264,ROW()-11,FALSE)=0,"",HLOOKUP(Z$13,'Quote Application form'!$C$113:$AR$264,ROW()-11,FALSE)),"")</f>
        <v/>
      </c>
      <c r="AA79" t="str">
        <f>IFERROR(IF(HLOOKUP(AA$13,'Quote Application form'!$C$113:$AR$264,ROW()-11,FALSE)=0,"",HLOOKUP(AA$13,'Quote Application form'!$C$113:$AR$264,ROW()-11,FALSE)),"")</f>
        <v/>
      </c>
      <c r="AB79" t="str">
        <f>IFERROR(IF(HLOOKUP(AB$13,'Quote Application form'!$C$113:$AR$264,ROW()-11,FALSE)=0,"",HLOOKUP(AB$13,'Quote Application form'!$C$113:$AR$264,ROW()-11,FALSE)),"")</f>
        <v/>
      </c>
      <c r="AC79" t="str">
        <f>IFERROR(IF(HLOOKUP(AC$13,'Quote Application form'!$C$113:$AR$264,ROW()-11,FALSE)=0,"",HLOOKUP(AC$13,'Quote Application form'!$C$113:$AR$264,ROW()-11,FALSE)),"")</f>
        <v/>
      </c>
      <c r="AD79" t="str">
        <f>IFERROR(IF(HLOOKUP(AD$13,'Quote Application form'!$C$113:$AR$264,ROW()-11,FALSE)=0,"",HLOOKUP(AD$13,'Quote Application form'!$C$113:$AR$264,ROW()-11,FALSE)),"")</f>
        <v/>
      </c>
      <c r="AE79" t="str">
        <f>IFERROR(IF(HLOOKUP(AE$13,'Quote Application form'!$C$113:$AR$264,ROW()-11,FALSE)=0,"",HLOOKUP(AE$13,'Quote Application form'!$C$113:$AR$264,ROW()-11,FALSE)),"")</f>
        <v/>
      </c>
      <c r="AF79" t="str">
        <f>IF('Quote Application form'!AJ180=0,"",HLOOKUP(AF$13,'Quote Application form'!$C$113:$AR$264,ROW()-11,FALSE))</f>
        <v/>
      </c>
      <c r="AG79" t="str">
        <f>IF('Quote Application form'!AK180=0,"",HLOOKUP(AG$13,'Quote Application form'!$C$113:$AR$264,ROW()-11,FALSE))</f>
        <v/>
      </c>
      <c r="AH79" t="str">
        <f>IF('Quote Application form'!AL180=0,"",HLOOKUP(AH$13,'Quote Application form'!$C$113:$AR$264,ROW()-11,FALSE))</f>
        <v/>
      </c>
      <c r="AI79" t="str">
        <f>IF('Quote Application form'!AM180=0,"",HLOOKUP(AI$13,'Quote Application form'!$C$113:$AR$264,ROW()-11,FALSE))</f>
        <v/>
      </c>
      <c r="AJ79" t="str">
        <f>IF('Quote Application form'!AN180=0,"",HLOOKUP(AJ$13,'Quote Application form'!$C$113:$AR$264,ROW()-11,FALSE))</f>
        <v/>
      </c>
      <c r="AK79" t="str">
        <f>IF('Quote Application form'!AO180=0,"",HLOOKUP(AK$13,'Quote Application form'!$C$113:$AR$264,ROW()-11,FALSE))</f>
        <v/>
      </c>
      <c r="AL79" t="str">
        <f>IF('Quote Application form'!AP180=0,"",HLOOKUP(AL$13,'Quote Application form'!$C$113:$AR$264,ROW()-11,FALSE))</f>
        <v/>
      </c>
      <c r="AM79" t="str">
        <f>IF('Quote Application form'!AQ180=0,"",HLOOKUP(AM$13,'Quote Application form'!$C$113:$AR$264,ROW()-11,FALSE))</f>
        <v/>
      </c>
      <c r="AN79" t="str">
        <f>IF('Quote Application form'!AR180=0,"",HLOOKUP(AN$13,'Quote Application form'!$C$113:$AR$264,ROW()-11,FALSE))</f>
        <v/>
      </c>
      <c r="AO79" t="str">
        <f>IF('Quote Application form'!AS180=0,"",HLOOKUP(AO$13,'Quote Application form'!$C$113:$AR$264,ROW()-11,FALSE))</f>
        <v/>
      </c>
      <c r="AP79" t="str">
        <f>IF('Quote Application form'!AT180=0,"",HLOOKUP(AP$13,'Quote Application form'!$C$113:$AR$264,ROW()-11,FALSE))</f>
        <v/>
      </c>
    </row>
    <row r="80" spans="1:42" x14ac:dyDescent="0.2">
      <c r="A80" t="str">
        <f>IFERROR(IF(HLOOKUP(A$13,'Quote Application form'!$C$113:$AR$264,ROW()-11,FALSE)=0,"",HLOOKUP(A$13,'Quote Application form'!$C$113:$AR$264,ROW()-11,FALSE)),"")</f>
        <v/>
      </c>
      <c r="B80" t="str">
        <f>IFERROR(IF(HLOOKUP(B$13,'Quote Application form'!$C$113:$AR$264,ROW()-11,FALSE)=0,"",HLOOKUP(B$13,'Quote Application form'!$C$113:$AR$264,ROW()-11,FALSE)),"")</f>
        <v/>
      </c>
      <c r="C80" t="str">
        <f>IFERROR(IF(HLOOKUP(C$13,'Quote Application form'!$C$113:$AR$264,ROW()-11,FALSE)=0,"",HLOOKUP(C$13,'Quote Application form'!$C$113:$AR$264,ROW()-11,FALSE)),"")</f>
        <v/>
      </c>
      <c r="D80" t="str">
        <f>IFERROR(IF(HLOOKUP(D$13,'Quote Application form'!$C$113:$AR$264,ROW()-11,FALSE)=0,"",HLOOKUP(D$13,'Quote Application form'!$C$113:$AR$264,ROW()-11,FALSE)),"")</f>
        <v/>
      </c>
      <c r="E80" t="str">
        <f>IFERROR(IF(HLOOKUP(E$13,'Quote Application form'!$C$113:$AR$264,ROW()-11,FALSE)=0,"",HLOOKUP(E$13,'Quote Application form'!$C$113:$AR$264,ROW()-11,FALSE)),"")</f>
        <v/>
      </c>
      <c r="F80" t="str">
        <f>IFERROR(IF(HLOOKUP(F$13,'Quote Application form'!$C$113:$AR$264,ROW()-11,FALSE)=0,"",HLOOKUP(F$13,'Quote Application form'!$C$113:$AR$264,ROW()-11,FALSE)),"")</f>
        <v/>
      </c>
      <c r="G80" t="str">
        <f>IFERROR(IF(HLOOKUP(G$13,'Quote Application form'!$C$113:$AR$264,ROW()-11,FALSE)=0,"",HLOOKUP(G$13,'Quote Application form'!$C$113:$AR$264,ROW()-11,FALSE)),"")</f>
        <v/>
      </c>
      <c r="H80" t="str">
        <f>IFERROR(IF(HLOOKUP(H$13,'Quote Application form'!$C$113:$AR$264,ROW()-11,FALSE)=0,"",HLOOKUP(H$13,'Quote Application form'!$C$113:$AR$264,ROW()-11,FALSE)),"")</f>
        <v/>
      </c>
      <c r="I80" t="str">
        <f>IFERROR(IF(HLOOKUP(I$13,'Quote Application form'!$C$113:$AR$264,ROW()-11,FALSE)=0,"",HLOOKUP(I$13,'Quote Application form'!$C$113:$AR$264,ROW()-11,FALSE)),"")</f>
        <v/>
      </c>
      <c r="J80" t="str">
        <f>IFERROR(IF(HLOOKUP(J$13,'Quote Application form'!$C$113:$AR$264,ROW()-11,FALSE)=0,"",HLOOKUP(J$13,'Quote Application form'!$C$113:$AR$264,ROW()-11,FALSE)),"")</f>
        <v/>
      </c>
      <c r="K80" t="str">
        <f>IFERROR(IF(HLOOKUP(K$13,'Quote Application form'!$C$113:$AR$264,ROW()-11,FALSE)=0,"",HLOOKUP(K$13,'Quote Application form'!$C$113:$AR$264,ROW()-11,FALSE)),"")</f>
        <v/>
      </c>
      <c r="L80" t="str">
        <f>IFERROR(IF(HLOOKUP(L$13,'Quote Application form'!$C$113:$AR$264,ROW()-11,FALSE)=0,"",HLOOKUP(L$13,'Quote Application form'!$C$113:$AR$264,ROW()-11,FALSE)),"")</f>
        <v/>
      </c>
      <c r="M80" t="str">
        <f>IFERROR(IF(HLOOKUP(M$13,'Quote Application form'!$C$113:$AR$264,ROW()-11,FALSE)=0,"",HLOOKUP(M$13,'Quote Application form'!$C$113:$AR$264,ROW()-11,FALSE)),"")</f>
        <v/>
      </c>
      <c r="N80" t="str">
        <f>IFERROR(IF(HLOOKUP(N$13,'Quote Application form'!$C$113:$AR$264,ROW()-11,FALSE)=0,"",HLOOKUP(N$13,'Quote Application form'!$C$113:$AR$264,ROW()-11,FALSE)),"")</f>
        <v/>
      </c>
      <c r="O80" t="str">
        <f>IFERROR(IF(HLOOKUP(O$13,'Quote Application form'!$C$113:$AR$264,ROW()-11,FALSE)=0,"",HLOOKUP(O$13,'Quote Application form'!$C$113:$AR$264,ROW()-11,FALSE)),"")</f>
        <v/>
      </c>
      <c r="P80" t="str">
        <f>IFERROR(IF(HLOOKUP(P$13,'Quote Application form'!$C$113:$AR$264,ROW()-11,FALSE)=0,"",HLOOKUP(P$13,'Quote Application form'!$C$113:$AR$264,ROW()-11,FALSE)),"")</f>
        <v/>
      </c>
      <c r="Q80" t="str">
        <f>IFERROR(IF(HLOOKUP(Q$13,'Quote Application form'!$C$113:$AR$264,ROW()-11,FALSE)=0,"",HLOOKUP(Q$13,'Quote Application form'!$C$113:$AR$264,ROW()-11,FALSE)),"")</f>
        <v/>
      </c>
      <c r="R80" t="str">
        <f>IFERROR(IF(HLOOKUP(R$13,'Quote Application form'!$C$113:$AR$264,ROW()-11,FALSE)=0,"",HLOOKUP(R$13,'Quote Application form'!$C$113:$AR$264,ROW()-11,FALSE)),"")</f>
        <v/>
      </c>
      <c r="S80" t="str">
        <f>IFERROR(IF(HLOOKUP(S$13,'Quote Application form'!$C$113:$AR$264,ROW()-11,FALSE)=0,"",HLOOKUP(S$13,'Quote Application form'!$C$113:$AR$264,ROW()-11,FALSE)),"")</f>
        <v/>
      </c>
      <c r="T80" t="str">
        <f>IFERROR(IF(HLOOKUP(T$13,'Quote Application form'!$C$113:$AR$264,ROW()-11,FALSE)=0,"",HLOOKUP(T$13,'Quote Application form'!$C$113:$AR$264,ROW()-11,FALSE)),"")</f>
        <v/>
      </c>
      <c r="U80" t="str">
        <f>IFERROR(IF(HLOOKUP(U$13,'Quote Application form'!$C$113:$AR$264,ROW()-11,FALSE)=0,"",HLOOKUP(U$13,'Quote Application form'!$C$113:$AR$264,ROW()-11,FALSE)),"")</f>
        <v/>
      </c>
      <c r="V80" t="str">
        <f>IFERROR(IF(HLOOKUP(V$13,'Quote Application form'!$C$113:$AR$264,ROW()-11,FALSE)=0,"",HLOOKUP(V$13,'Quote Application form'!$C$113:$AR$264,ROW()-11,FALSE)),"")</f>
        <v/>
      </c>
      <c r="W80" t="str">
        <f>IFERROR(IF(HLOOKUP(W$13,'Quote Application form'!$C$113:$AR$264,ROW()-11,FALSE)=0,"",HLOOKUP(W$13,'Quote Application form'!$C$113:$AR$264,ROW()-11,FALSE)),"")</f>
        <v/>
      </c>
      <c r="X80" t="str">
        <f>IFERROR(IF(HLOOKUP(X$13,'Quote Application form'!$C$113:$AR$264,ROW()-11,FALSE)=0,"",HLOOKUP(X$13,'Quote Application form'!$C$113:$AR$264,ROW()-11,FALSE)),"")</f>
        <v/>
      </c>
      <c r="Y80" t="str">
        <f>IFERROR(IF(HLOOKUP(Y$13,'Quote Application form'!$C$113:$AR$264,ROW()-11,FALSE)=0,"",HLOOKUP(Y$13,'Quote Application form'!$C$113:$AR$264,ROW()-11,FALSE)),"")</f>
        <v/>
      </c>
      <c r="Z80" t="str">
        <f>IFERROR(IF(HLOOKUP(Z$13,'Quote Application form'!$C$113:$AR$264,ROW()-11,FALSE)=0,"",HLOOKUP(Z$13,'Quote Application form'!$C$113:$AR$264,ROW()-11,FALSE)),"")</f>
        <v/>
      </c>
      <c r="AA80" t="str">
        <f>IFERROR(IF(HLOOKUP(AA$13,'Quote Application form'!$C$113:$AR$264,ROW()-11,FALSE)=0,"",HLOOKUP(AA$13,'Quote Application form'!$C$113:$AR$264,ROW()-11,FALSE)),"")</f>
        <v/>
      </c>
      <c r="AB80" t="str">
        <f>IFERROR(IF(HLOOKUP(AB$13,'Quote Application form'!$C$113:$AR$264,ROW()-11,FALSE)=0,"",HLOOKUP(AB$13,'Quote Application form'!$C$113:$AR$264,ROW()-11,FALSE)),"")</f>
        <v/>
      </c>
      <c r="AC80" t="str">
        <f>IFERROR(IF(HLOOKUP(AC$13,'Quote Application form'!$C$113:$AR$264,ROW()-11,FALSE)=0,"",HLOOKUP(AC$13,'Quote Application form'!$C$113:$AR$264,ROW()-11,FALSE)),"")</f>
        <v/>
      </c>
      <c r="AD80" t="str">
        <f>IFERROR(IF(HLOOKUP(AD$13,'Quote Application form'!$C$113:$AR$264,ROW()-11,FALSE)=0,"",HLOOKUP(AD$13,'Quote Application form'!$C$113:$AR$264,ROW()-11,FALSE)),"")</f>
        <v/>
      </c>
      <c r="AE80" t="str">
        <f>IFERROR(IF(HLOOKUP(AE$13,'Quote Application form'!$C$113:$AR$264,ROW()-11,FALSE)=0,"",HLOOKUP(AE$13,'Quote Application form'!$C$113:$AR$264,ROW()-11,FALSE)),"")</f>
        <v/>
      </c>
      <c r="AF80" t="str">
        <f>IF('Quote Application form'!AJ181=0,"",HLOOKUP(AF$13,'Quote Application form'!$C$113:$AR$264,ROW()-11,FALSE))</f>
        <v/>
      </c>
      <c r="AG80" t="str">
        <f>IF('Quote Application form'!AK181=0,"",HLOOKUP(AG$13,'Quote Application form'!$C$113:$AR$264,ROW()-11,FALSE))</f>
        <v/>
      </c>
      <c r="AH80" t="str">
        <f>IF('Quote Application form'!AL181=0,"",HLOOKUP(AH$13,'Quote Application form'!$C$113:$AR$264,ROW()-11,FALSE))</f>
        <v/>
      </c>
      <c r="AI80" t="str">
        <f>IF('Quote Application form'!AM181=0,"",HLOOKUP(AI$13,'Quote Application form'!$C$113:$AR$264,ROW()-11,FALSE))</f>
        <v/>
      </c>
      <c r="AJ80" t="str">
        <f>IF('Quote Application form'!AN181=0,"",HLOOKUP(AJ$13,'Quote Application form'!$C$113:$AR$264,ROW()-11,FALSE))</f>
        <v/>
      </c>
      <c r="AK80" t="str">
        <f>IF('Quote Application form'!AO181=0,"",HLOOKUP(AK$13,'Quote Application form'!$C$113:$AR$264,ROW()-11,FALSE))</f>
        <v/>
      </c>
      <c r="AL80" t="str">
        <f>IF('Quote Application form'!AP181=0,"",HLOOKUP(AL$13,'Quote Application form'!$C$113:$AR$264,ROW()-11,FALSE))</f>
        <v/>
      </c>
      <c r="AM80" t="str">
        <f>IF('Quote Application form'!AQ181=0,"",HLOOKUP(AM$13,'Quote Application form'!$C$113:$AR$264,ROW()-11,FALSE))</f>
        <v/>
      </c>
      <c r="AN80" t="str">
        <f>IF('Quote Application form'!AR181=0,"",HLOOKUP(AN$13,'Quote Application form'!$C$113:$AR$264,ROW()-11,FALSE))</f>
        <v/>
      </c>
      <c r="AO80" t="str">
        <f>IF('Quote Application form'!AS181=0,"",HLOOKUP(AO$13,'Quote Application form'!$C$113:$AR$264,ROW()-11,FALSE))</f>
        <v/>
      </c>
      <c r="AP80" t="str">
        <f>IF('Quote Application form'!AT181=0,"",HLOOKUP(AP$13,'Quote Application form'!$C$113:$AR$264,ROW()-11,FALSE))</f>
        <v/>
      </c>
    </row>
    <row r="81" spans="1:42" x14ac:dyDescent="0.2">
      <c r="A81" t="str">
        <f>IFERROR(IF(HLOOKUP(A$13,'Quote Application form'!$C$113:$AR$264,ROW()-11,FALSE)=0,"",HLOOKUP(A$13,'Quote Application form'!$C$113:$AR$264,ROW()-11,FALSE)),"")</f>
        <v/>
      </c>
      <c r="B81" t="str">
        <f>IFERROR(IF(HLOOKUP(B$13,'Quote Application form'!$C$113:$AR$264,ROW()-11,FALSE)=0,"",HLOOKUP(B$13,'Quote Application form'!$C$113:$AR$264,ROW()-11,FALSE)),"")</f>
        <v/>
      </c>
      <c r="C81" t="str">
        <f>IFERROR(IF(HLOOKUP(C$13,'Quote Application form'!$C$113:$AR$264,ROW()-11,FALSE)=0,"",HLOOKUP(C$13,'Quote Application form'!$C$113:$AR$264,ROW()-11,FALSE)),"")</f>
        <v/>
      </c>
      <c r="D81" t="str">
        <f>IFERROR(IF(HLOOKUP(D$13,'Quote Application form'!$C$113:$AR$264,ROW()-11,FALSE)=0,"",HLOOKUP(D$13,'Quote Application form'!$C$113:$AR$264,ROW()-11,FALSE)),"")</f>
        <v/>
      </c>
      <c r="E81" t="str">
        <f>IFERROR(IF(HLOOKUP(E$13,'Quote Application form'!$C$113:$AR$264,ROW()-11,FALSE)=0,"",HLOOKUP(E$13,'Quote Application form'!$C$113:$AR$264,ROW()-11,FALSE)),"")</f>
        <v/>
      </c>
      <c r="F81" t="str">
        <f>IFERROR(IF(HLOOKUP(F$13,'Quote Application form'!$C$113:$AR$264,ROW()-11,FALSE)=0,"",HLOOKUP(F$13,'Quote Application form'!$C$113:$AR$264,ROW()-11,FALSE)),"")</f>
        <v/>
      </c>
      <c r="G81" t="str">
        <f>IFERROR(IF(HLOOKUP(G$13,'Quote Application form'!$C$113:$AR$264,ROW()-11,FALSE)=0,"",HLOOKUP(G$13,'Quote Application form'!$C$113:$AR$264,ROW()-11,FALSE)),"")</f>
        <v/>
      </c>
      <c r="H81" t="str">
        <f>IFERROR(IF(HLOOKUP(H$13,'Quote Application form'!$C$113:$AR$264,ROW()-11,FALSE)=0,"",HLOOKUP(H$13,'Quote Application form'!$C$113:$AR$264,ROW()-11,FALSE)),"")</f>
        <v/>
      </c>
      <c r="I81" t="str">
        <f>IFERROR(IF(HLOOKUP(I$13,'Quote Application form'!$C$113:$AR$264,ROW()-11,FALSE)=0,"",HLOOKUP(I$13,'Quote Application form'!$C$113:$AR$264,ROW()-11,FALSE)),"")</f>
        <v/>
      </c>
      <c r="J81" t="str">
        <f>IFERROR(IF(HLOOKUP(J$13,'Quote Application form'!$C$113:$AR$264,ROW()-11,FALSE)=0,"",HLOOKUP(J$13,'Quote Application form'!$C$113:$AR$264,ROW()-11,FALSE)),"")</f>
        <v/>
      </c>
      <c r="K81" t="str">
        <f>IFERROR(IF(HLOOKUP(K$13,'Quote Application form'!$C$113:$AR$264,ROW()-11,FALSE)=0,"",HLOOKUP(K$13,'Quote Application form'!$C$113:$AR$264,ROW()-11,FALSE)),"")</f>
        <v/>
      </c>
      <c r="L81" t="str">
        <f>IFERROR(IF(HLOOKUP(L$13,'Quote Application form'!$C$113:$AR$264,ROW()-11,FALSE)=0,"",HLOOKUP(L$13,'Quote Application form'!$C$113:$AR$264,ROW()-11,FALSE)),"")</f>
        <v/>
      </c>
      <c r="M81" t="str">
        <f>IFERROR(IF(HLOOKUP(M$13,'Quote Application form'!$C$113:$AR$264,ROW()-11,FALSE)=0,"",HLOOKUP(M$13,'Quote Application form'!$C$113:$AR$264,ROW()-11,FALSE)),"")</f>
        <v/>
      </c>
      <c r="N81" t="str">
        <f>IFERROR(IF(HLOOKUP(N$13,'Quote Application form'!$C$113:$AR$264,ROW()-11,FALSE)=0,"",HLOOKUP(N$13,'Quote Application form'!$C$113:$AR$264,ROW()-11,FALSE)),"")</f>
        <v/>
      </c>
      <c r="O81" t="str">
        <f>IFERROR(IF(HLOOKUP(O$13,'Quote Application form'!$C$113:$AR$264,ROW()-11,FALSE)=0,"",HLOOKUP(O$13,'Quote Application form'!$C$113:$AR$264,ROW()-11,FALSE)),"")</f>
        <v/>
      </c>
      <c r="P81" t="str">
        <f>IFERROR(IF(HLOOKUP(P$13,'Quote Application form'!$C$113:$AR$264,ROW()-11,FALSE)=0,"",HLOOKUP(P$13,'Quote Application form'!$C$113:$AR$264,ROW()-11,FALSE)),"")</f>
        <v/>
      </c>
      <c r="Q81" t="str">
        <f>IFERROR(IF(HLOOKUP(Q$13,'Quote Application form'!$C$113:$AR$264,ROW()-11,FALSE)=0,"",HLOOKUP(Q$13,'Quote Application form'!$C$113:$AR$264,ROW()-11,FALSE)),"")</f>
        <v/>
      </c>
      <c r="R81" t="str">
        <f>IFERROR(IF(HLOOKUP(R$13,'Quote Application form'!$C$113:$AR$264,ROW()-11,FALSE)=0,"",HLOOKUP(R$13,'Quote Application form'!$C$113:$AR$264,ROW()-11,FALSE)),"")</f>
        <v/>
      </c>
      <c r="S81" t="str">
        <f>IFERROR(IF(HLOOKUP(S$13,'Quote Application form'!$C$113:$AR$264,ROW()-11,FALSE)=0,"",HLOOKUP(S$13,'Quote Application form'!$C$113:$AR$264,ROW()-11,FALSE)),"")</f>
        <v/>
      </c>
      <c r="T81" t="str">
        <f>IFERROR(IF(HLOOKUP(T$13,'Quote Application form'!$C$113:$AR$264,ROW()-11,FALSE)=0,"",HLOOKUP(T$13,'Quote Application form'!$C$113:$AR$264,ROW()-11,FALSE)),"")</f>
        <v/>
      </c>
      <c r="U81" t="str">
        <f>IFERROR(IF(HLOOKUP(U$13,'Quote Application form'!$C$113:$AR$264,ROW()-11,FALSE)=0,"",HLOOKUP(U$13,'Quote Application form'!$C$113:$AR$264,ROW()-11,FALSE)),"")</f>
        <v/>
      </c>
      <c r="V81" t="str">
        <f>IFERROR(IF(HLOOKUP(V$13,'Quote Application form'!$C$113:$AR$264,ROW()-11,FALSE)=0,"",HLOOKUP(V$13,'Quote Application form'!$C$113:$AR$264,ROW()-11,FALSE)),"")</f>
        <v/>
      </c>
      <c r="W81" t="str">
        <f>IFERROR(IF(HLOOKUP(W$13,'Quote Application form'!$C$113:$AR$264,ROW()-11,FALSE)=0,"",HLOOKUP(W$13,'Quote Application form'!$C$113:$AR$264,ROW()-11,FALSE)),"")</f>
        <v/>
      </c>
      <c r="X81" t="str">
        <f>IFERROR(IF(HLOOKUP(X$13,'Quote Application form'!$C$113:$AR$264,ROW()-11,FALSE)=0,"",HLOOKUP(X$13,'Quote Application form'!$C$113:$AR$264,ROW()-11,FALSE)),"")</f>
        <v/>
      </c>
      <c r="Y81" t="str">
        <f>IFERROR(IF(HLOOKUP(Y$13,'Quote Application form'!$C$113:$AR$264,ROW()-11,FALSE)=0,"",HLOOKUP(Y$13,'Quote Application form'!$C$113:$AR$264,ROW()-11,FALSE)),"")</f>
        <v/>
      </c>
      <c r="Z81" t="str">
        <f>IFERROR(IF(HLOOKUP(Z$13,'Quote Application form'!$C$113:$AR$264,ROW()-11,FALSE)=0,"",HLOOKUP(Z$13,'Quote Application form'!$C$113:$AR$264,ROW()-11,FALSE)),"")</f>
        <v/>
      </c>
      <c r="AA81" t="str">
        <f>IFERROR(IF(HLOOKUP(AA$13,'Quote Application form'!$C$113:$AR$264,ROW()-11,FALSE)=0,"",HLOOKUP(AA$13,'Quote Application form'!$C$113:$AR$264,ROW()-11,FALSE)),"")</f>
        <v/>
      </c>
      <c r="AB81" t="str">
        <f>IFERROR(IF(HLOOKUP(AB$13,'Quote Application form'!$C$113:$AR$264,ROW()-11,FALSE)=0,"",HLOOKUP(AB$13,'Quote Application form'!$C$113:$AR$264,ROW()-11,FALSE)),"")</f>
        <v/>
      </c>
      <c r="AC81" t="str">
        <f>IFERROR(IF(HLOOKUP(AC$13,'Quote Application form'!$C$113:$AR$264,ROW()-11,FALSE)=0,"",HLOOKUP(AC$13,'Quote Application form'!$C$113:$AR$264,ROW()-11,FALSE)),"")</f>
        <v/>
      </c>
      <c r="AD81" t="str">
        <f>IFERROR(IF(HLOOKUP(AD$13,'Quote Application form'!$C$113:$AR$264,ROW()-11,FALSE)=0,"",HLOOKUP(AD$13,'Quote Application form'!$C$113:$AR$264,ROW()-11,FALSE)),"")</f>
        <v/>
      </c>
      <c r="AE81" t="str">
        <f>IFERROR(IF(HLOOKUP(AE$13,'Quote Application form'!$C$113:$AR$264,ROW()-11,FALSE)=0,"",HLOOKUP(AE$13,'Quote Application form'!$C$113:$AR$264,ROW()-11,FALSE)),"")</f>
        <v/>
      </c>
      <c r="AF81" t="str">
        <f>IF('Quote Application form'!AJ182=0,"",HLOOKUP(AF$13,'Quote Application form'!$C$113:$AR$264,ROW()-11,FALSE))</f>
        <v/>
      </c>
      <c r="AG81" t="str">
        <f>IF('Quote Application form'!AK182=0,"",HLOOKUP(AG$13,'Quote Application form'!$C$113:$AR$264,ROW()-11,FALSE))</f>
        <v/>
      </c>
      <c r="AH81" t="str">
        <f>IF('Quote Application form'!AL182=0,"",HLOOKUP(AH$13,'Quote Application form'!$C$113:$AR$264,ROW()-11,FALSE))</f>
        <v/>
      </c>
      <c r="AI81" t="str">
        <f>IF('Quote Application form'!AM182=0,"",HLOOKUP(AI$13,'Quote Application form'!$C$113:$AR$264,ROW()-11,FALSE))</f>
        <v/>
      </c>
      <c r="AJ81" t="str">
        <f>IF('Quote Application form'!AN182=0,"",HLOOKUP(AJ$13,'Quote Application form'!$C$113:$AR$264,ROW()-11,FALSE))</f>
        <v/>
      </c>
      <c r="AK81" t="str">
        <f>IF('Quote Application form'!AO182=0,"",HLOOKUP(AK$13,'Quote Application form'!$C$113:$AR$264,ROW()-11,FALSE))</f>
        <v/>
      </c>
      <c r="AL81" t="str">
        <f>IF('Quote Application form'!AP182=0,"",HLOOKUP(AL$13,'Quote Application form'!$C$113:$AR$264,ROW()-11,FALSE))</f>
        <v/>
      </c>
      <c r="AM81" t="str">
        <f>IF('Quote Application form'!AQ182=0,"",HLOOKUP(AM$13,'Quote Application form'!$C$113:$AR$264,ROW()-11,FALSE))</f>
        <v/>
      </c>
      <c r="AN81" t="str">
        <f>IF('Quote Application form'!AR182=0,"",HLOOKUP(AN$13,'Quote Application form'!$C$113:$AR$264,ROW()-11,FALSE))</f>
        <v/>
      </c>
      <c r="AO81" t="str">
        <f>IF('Quote Application form'!AS182=0,"",HLOOKUP(AO$13,'Quote Application form'!$C$113:$AR$264,ROW()-11,FALSE))</f>
        <v/>
      </c>
      <c r="AP81" t="str">
        <f>IF('Quote Application form'!AT182=0,"",HLOOKUP(AP$13,'Quote Application form'!$C$113:$AR$264,ROW()-11,FALSE))</f>
        <v/>
      </c>
    </row>
    <row r="82" spans="1:42" x14ac:dyDescent="0.2">
      <c r="A82" t="str">
        <f>IFERROR(IF(HLOOKUP(A$13,'Quote Application form'!$C$113:$AR$264,ROW()-11,FALSE)=0,"",HLOOKUP(A$13,'Quote Application form'!$C$113:$AR$264,ROW()-11,FALSE)),"")</f>
        <v/>
      </c>
      <c r="B82" t="str">
        <f>IFERROR(IF(HLOOKUP(B$13,'Quote Application form'!$C$113:$AR$264,ROW()-11,FALSE)=0,"",HLOOKUP(B$13,'Quote Application form'!$C$113:$AR$264,ROW()-11,FALSE)),"")</f>
        <v/>
      </c>
      <c r="C82" t="str">
        <f>IFERROR(IF(HLOOKUP(C$13,'Quote Application form'!$C$113:$AR$264,ROW()-11,FALSE)=0,"",HLOOKUP(C$13,'Quote Application form'!$C$113:$AR$264,ROW()-11,FALSE)),"")</f>
        <v/>
      </c>
      <c r="D82" t="str">
        <f>IFERROR(IF(HLOOKUP(D$13,'Quote Application form'!$C$113:$AR$264,ROW()-11,FALSE)=0,"",HLOOKUP(D$13,'Quote Application form'!$C$113:$AR$264,ROW()-11,FALSE)),"")</f>
        <v/>
      </c>
      <c r="E82" t="str">
        <f>IFERROR(IF(HLOOKUP(E$13,'Quote Application form'!$C$113:$AR$264,ROW()-11,FALSE)=0,"",HLOOKUP(E$13,'Quote Application form'!$C$113:$AR$264,ROW()-11,FALSE)),"")</f>
        <v/>
      </c>
      <c r="F82" t="str">
        <f>IFERROR(IF(HLOOKUP(F$13,'Quote Application form'!$C$113:$AR$264,ROW()-11,FALSE)=0,"",HLOOKUP(F$13,'Quote Application form'!$C$113:$AR$264,ROW()-11,FALSE)),"")</f>
        <v/>
      </c>
      <c r="G82" t="str">
        <f>IFERROR(IF(HLOOKUP(G$13,'Quote Application form'!$C$113:$AR$264,ROW()-11,FALSE)=0,"",HLOOKUP(G$13,'Quote Application form'!$C$113:$AR$264,ROW()-11,FALSE)),"")</f>
        <v/>
      </c>
      <c r="H82" t="str">
        <f>IFERROR(IF(HLOOKUP(H$13,'Quote Application form'!$C$113:$AR$264,ROW()-11,FALSE)=0,"",HLOOKUP(H$13,'Quote Application form'!$C$113:$AR$264,ROW()-11,FALSE)),"")</f>
        <v/>
      </c>
      <c r="I82" t="str">
        <f>IFERROR(IF(HLOOKUP(I$13,'Quote Application form'!$C$113:$AR$264,ROW()-11,FALSE)=0,"",HLOOKUP(I$13,'Quote Application form'!$C$113:$AR$264,ROW()-11,FALSE)),"")</f>
        <v/>
      </c>
      <c r="J82" t="str">
        <f>IFERROR(IF(HLOOKUP(J$13,'Quote Application form'!$C$113:$AR$264,ROW()-11,FALSE)=0,"",HLOOKUP(J$13,'Quote Application form'!$C$113:$AR$264,ROW()-11,FALSE)),"")</f>
        <v/>
      </c>
      <c r="K82" t="str">
        <f>IFERROR(IF(HLOOKUP(K$13,'Quote Application form'!$C$113:$AR$264,ROW()-11,FALSE)=0,"",HLOOKUP(K$13,'Quote Application form'!$C$113:$AR$264,ROW()-11,FALSE)),"")</f>
        <v/>
      </c>
      <c r="L82" t="str">
        <f>IFERROR(IF(HLOOKUP(L$13,'Quote Application form'!$C$113:$AR$264,ROW()-11,FALSE)=0,"",HLOOKUP(L$13,'Quote Application form'!$C$113:$AR$264,ROW()-11,FALSE)),"")</f>
        <v/>
      </c>
      <c r="M82" t="str">
        <f>IFERROR(IF(HLOOKUP(M$13,'Quote Application form'!$C$113:$AR$264,ROW()-11,FALSE)=0,"",HLOOKUP(M$13,'Quote Application form'!$C$113:$AR$264,ROW()-11,FALSE)),"")</f>
        <v/>
      </c>
      <c r="N82" t="str">
        <f>IFERROR(IF(HLOOKUP(N$13,'Quote Application form'!$C$113:$AR$264,ROW()-11,FALSE)=0,"",HLOOKUP(N$13,'Quote Application form'!$C$113:$AR$264,ROW()-11,FALSE)),"")</f>
        <v/>
      </c>
      <c r="O82" t="str">
        <f>IFERROR(IF(HLOOKUP(O$13,'Quote Application form'!$C$113:$AR$264,ROW()-11,FALSE)=0,"",HLOOKUP(O$13,'Quote Application form'!$C$113:$AR$264,ROW()-11,FALSE)),"")</f>
        <v/>
      </c>
      <c r="P82" t="str">
        <f>IFERROR(IF(HLOOKUP(P$13,'Quote Application form'!$C$113:$AR$264,ROW()-11,FALSE)=0,"",HLOOKUP(P$13,'Quote Application form'!$C$113:$AR$264,ROW()-11,FALSE)),"")</f>
        <v/>
      </c>
      <c r="Q82" t="str">
        <f>IFERROR(IF(HLOOKUP(Q$13,'Quote Application form'!$C$113:$AR$264,ROW()-11,FALSE)=0,"",HLOOKUP(Q$13,'Quote Application form'!$C$113:$AR$264,ROW()-11,FALSE)),"")</f>
        <v/>
      </c>
      <c r="R82" t="str">
        <f>IFERROR(IF(HLOOKUP(R$13,'Quote Application form'!$C$113:$AR$264,ROW()-11,FALSE)=0,"",HLOOKUP(R$13,'Quote Application form'!$C$113:$AR$264,ROW()-11,FALSE)),"")</f>
        <v/>
      </c>
      <c r="S82" t="str">
        <f>IFERROR(IF(HLOOKUP(S$13,'Quote Application form'!$C$113:$AR$264,ROW()-11,FALSE)=0,"",HLOOKUP(S$13,'Quote Application form'!$C$113:$AR$264,ROW()-11,FALSE)),"")</f>
        <v/>
      </c>
      <c r="T82" t="str">
        <f>IFERROR(IF(HLOOKUP(T$13,'Quote Application form'!$C$113:$AR$264,ROW()-11,FALSE)=0,"",HLOOKUP(T$13,'Quote Application form'!$C$113:$AR$264,ROW()-11,FALSE)),"")</f>
        <v/>
      </c>
      <c r="U82" t="str">
        <f>IFERROR(IF(HLOOKUP(U$13,'Quote Application form'!$C$113:$AR$264,ROW()-11,FALSE)=0,"",HLOOKUP(U$13,'Quote Application form'!$C$113:$AR$264,ROW()-11,FALSE)),"")</f>
        <v/>
      </c>
      <c r="V82" t="str">
        <f>IFERROR(IF(HLOOKUP(V$13,'Quote Application form'!$C$113:$AR$264,ROW()-11,FALSE)=0,"",HLOOKUP(V$13,'Quote Application form'!$C$113:$AR$264,ROW()-11,FALSE)),"")</f>
        <v/>
      </c>
      <c r="W82" t="str">
        <f>IFERROR(IF(HLOOKUP(W$13,'Quote Application form'!$C$113:$AR$264,ROW()-11,FALSE)=0,"",HLOOKUP(W$13,'Quote Application form'!$C$113:$AR$264,ROW()-11,FALSE)),"")</f>
        <v/>
      </c>
      <c r="X82" t="str">
        <f>IFERROR(IF(HLOOKUP(X$13,'Quote Application form'!$C$113:$AR$264,ROW()-11,FALSE)=0,"",HLOOKUP(X$13,'Quote Application form'!$C$113:$AR$264,ROW()-11,FALSE)),"")</f>
        <v/>
      </c>
      <c r="Y82" t="str">
        <f>IFERROR(IF(HLOOKUP(Y$13,'Quote Application form'!$C$113:$AR$264,ROW()-11,FALSE)=0,"",HLOOKUP(Y$13,'Quote Application form'!$C$113:$AR$264,ROW()-11,FALSE)),"")</f>
        <v/>
      </c>
      <c r="Z82" t="str">
        <f>IFERROR(IF(HLOOKUP(Z$13,'Quote Application form'!$C$113:$AR$264,ROW()-11,FALSE)=0,"",HLOOKUP(Z$13,'Quote Application form'!$C$113:$AR$264,ROW()-11,FALSE)),"")</f>
        <v/>
      </c>
      <c r="AA82" t="str">
        <f>IFERROR(IF(HLOOKUP(AA$13,'Quote Application form'!$C$113:$AR$264,ROW()-11,FALSE)=0,"",HLOOKUP(AA$13,'Quote Application form'!$C$113:$AR$264,ROW()-11,FALSE)),"")</f>
        <v/>
      </c>
      <c r="AB82" t="str">
        <f>IFERROR(IF(HLOOKUP(AB$13,'Quote Application form'!$C$113:$AR$264,ROW()-11,FALSE)=0,"",HLOOKUP(AB$13,'Quote Application form'!$C$113:$AR$264,ROW()-11,FALSE)),"")</f>
        <v/>
      </c>
      <c r="AC82" t="str">
        <f>IFERROR(IF(HLOOKUP(AC$13,'Quote Application form'!$C$113:$AR$264,ROW()-11,FALSE)=0,"",HLOOKUP(AC$13,'Quote Application form'!$C$113:$AR$264,ROW()-11,FALSE)),"")</f>
        <v/>
      </c>
      <c r="AD82" t="str">
        <f>IFERROR(IF(HLOOKUP(AD$13,'Quote Application form'!$C$113:$AR$264,ROW()-11,FALSE)=0,"",HLOOKUP(AD$13,'Quote Application form'!$C$113:$AR$264,ROW()-11,FALSE)),"")</f>
        <v/>
      </c>
      <c r="AE82" t="str">
        <f>IFERROR(IF(HLOOKUP(AE$13,'Quote Application form'!$C$113:$AR$264,ROW()-11,FALSE)=0,"",HLOOKUP(AE$13,'Quote Application form'!$C$113:$AR$264,ROW()-11,FALSE)),"")</f>
        <v/>
      </c>
      <c r="AF82" t="str">
        <f>IF('Quote Application form'!AJ183=0,"",HLOOKUP(AF$13,'Quote Application form'!$C$113:$AR$264,ROW()-11,FALSE))</f>
        <v/>
      </c>
      <c r="AG82" t="str">
        <f>IF('Quote Application form'!AK183=0,"",HLOOKUP(AG$13,'Quote Application form'!$C$113:$AR$264,ROW()-11,FALSE))</f>
        <v/>
      </c>
      <c r="AH82" t="str">
        <f>IF('Quote Application form'!AL183=0,"",HLOOKUP(AH$13,'Quote Application form'!$C$113:$AR$264,ROW()-11,FALSE))</f>
        <v/>
      </c>
      <c r="AI82" t="str">
        <f>IF('Quote Application form'!AM183=0,"",HLOOKUP(AI$13,'Quote Application form'!$C$113:$AR$264,ROW()-11,FALSE))</f>
        <v/>
      </c>
      <c r="AJ82" t="str">
        <f>IF('Quote Application form'!AN183=0,"",HLOOKUP(AJ$13,'Quote Application form'!$C$113:$AR$264,ROW()-11,FALSE))</f>
        <v/>
      </c>
      <c r="AK82" t="str">
        <f>IF('Quote Application form'!AO183=0,"",HLOOKUP(AK$13,'Quote Application form'!$C$113:$AR$264,ROW()-11,FALSE))</f>
        <v/>
      </c>
      <c r="AL82" t="str">
        <f>IF('Quote Application form'!AP183=0,"",HLOOKUP(AL$13,'Quote Application form'!$C$113:$AR$264,ROW()-11,FALSE))</f>
        <v/>
      </c>
      <c r="AM82" t="str">
        <f>IF('Quote Application form'!AQ183=0,"",HLOOKUP(AM$13,'Quote Application form'!$C$113:$AR$264,ROW()-11,FALSE))</f>
        <v/>
      </c>
      <c r="AN82" t="str">
        <f>IF('Quote Application form'!AR183=0,"",HLOOKUP(AN$13,'Quote Application form'!$C$113:$AR$264,ROW()-11,FALSE))</f>
        <v/>
      </c>
      <c r="AO82" t="str">
        <f>IF('Quote Application form'!AS183=0,"",HLOOKUP(AO$13,'Quote Application form'!$C$113:$AR$264,ROW()-11,FALSE))</f>
        <v/>
      </c>
      <c r="AP82" t="str">
        <f>IF('Quote Application form'!AT183=0,"",HLOOKUP(AP$13,'Quote Application form'!$C$113:$AR$264,ROW()-11,FALSE))</f>
        <v/>
      </c>
    </row>
    <row r="83" spans="1:42" x14ac:dyDescent="0.2">
      <c r="A83" t="str">
        <f>IFERROR(IF(HLOOKUP(A$13,'Quote Application form'!$C$113:$AR$264,ROW()-11,FALSE)=0,"",HLOOKUP(A$13,'Quote Application form'!$C$113:$AR$264,ROW()-11,FALSE)),"")</f>
        <v/>
      </c>
      <c r="B83" t="str">
        <f>IFERROR(IF(HLOOKUP(B$13,'Quote Application form'!$C$113:$AR$264,ROW()-11,FALSE)=0,"",HLOOKUP(B$13,'Quote Application form'!$C$113:$AR$264,ROW()-11,FALSE)),"")</f>
        <v/>
      </c>
      <c r="C83" t="str">
        <f>IFERROR(IF(HLOOKUP(C$13,'Quote Application form'!$C$113:$AR$264,ROW()-11,FALSE)=0,"",HLOOKUP(C$13,'Quote Application form'!$C$113:$AR$264,ROW()-11,FALSE)),"")</f>
        <v/>
      </c>
      <c r="D83" t="str">
        <f>IFERROR(IF(HLOOKUP(D$13,'Quote Application form'!$C$113:$AR$264,ROW()-11,FALSE)=0,"",HLOOKUP(D$13,'Quote Application form'!$C$113:$AR$264,ROW()-11,FALSE)),"")</f>
        <v/>
      </c>
      <c r="E83" t="str">
        <f>IFERROR(IF(HLOOKUP(E$13,'Quote Application form'!$C$113:$AR$264,ROW()-11,FALSE)=0,"",HLOOKUP(E$13,'Quote Application form'!$C$113:$AR$264,ROW()-11,FALSE)),"")</f>
        <v/>
      </c>
      <c r="F83" t="str">
        <f>IFERROR(IF(HLOOKUP(F$13,'Quote Application form'!$C$113:$AR$264,ROW()-11,FALSE)=0,"",HLOOKUP(F$13,'Quote Application form'!$C$113:$AR$264,ROW()-11,FALSE)),"")</f>
        <v/>
      </c>
      <c r="G83" t="str">
        <f>IFERROR(IF(HLOOKUP(G$13,'Quote Application form'!$C$113:$AR$264,ROW()-11,FALSE)=0,"",HLOOKUP(G$13,'Quote Application form'!$C$113:$AR$264,ROW()-11,FALSE)),"")</f>
        <v/>
      </c>
      <c r="H83" t="str">
        <f>IFERROR(IF(HLOOKUP(H$13,'Quote Application form'!$C$113:$AR$264,ROW()-11,FALSE)=0,"",HLOOKUP(H$13,'Quote Application form'!$C$113:$AR$264,ROW()-11,FALSE)),"")</f>
        <v/>
      </c>
      <c r="I83" t="str">
        <f>IFERROR(IF(HLOOKUP(I$13,'Quote Application form'!$C$113:$AR$264,ROW()-11,FALSE)=0,"",HLOOKUP(I$13,'Quote Application form'!$C$113:$AR$264,ROW()-11,FALSE)),"")</f>
        <v/>
      </c>
      <c r="J83" t="str">
        <f>IFERROR(IF(HLOOKUP(J$13,'Quote Application form'!$C$113:$AR$264,ROW()-11,FALSE)=0,"",HLOOKUP(J$13,'Quote Application form'!$C$113:$AR$264,ROW()-11,FALSE)),"")</f>
        <v/>
      </c>
      <c r="K83" t="str">
        <f>IFERROR(IF(HLOOKUP(K$13,'Quote Application form'!$C$113:$AR$264,ROW()-11,FALSE)=0,"",HLOOKUP(K$13,'Quote Application form'!$C$113:$AR$264,ROW()-11,FALSE)),"")</f>
        <v/>
      </c>
      <c r="L83" t="str">
        <f>IFERROR(IF(HLOOKUP(L$13,'Quote Application form'!$C$113:$AR$264,ROW()-11,FALSE)=0,"",HLOOKUP(L$13,'Quote Application form'!$C$113:$AR$264,ROW()-11,FALSE)),"")</f>
        <v/>
      </c>
      <c r="M83" t="str">
        <f>IFERROR(IF(HLOOKUP(M$13,'Quote Application form'!$C$113:$AR$264,ROW()-11,FALSE)=0,"",HLOOKUP(M$13,'Quote Application form'!$C$113:$AR$264,ROW()-11,FALSE)),"")</f>
        <v/>
      </c>
      <c r="N83" t="str">
        <f>IFERROR(IF(HLOOKUP(N$13,'Quote Application form'!$C$113:$AR$264,ROW()-11,FALSE)=0,"",HLOOKUP(N$13,'Quote Application form'!$C$113:$AR$264,ROW()-11,FALSE)),"")</f>
        <v/>
      </c>
      <c r="O83" t="str">
        <f>IFERROR(IF(HLOOKUP(O$13,'Quote Application form'!$C$113:$AR$264,ROW()-11,FALSE)=0,"",HLOOKUP(O$13,'Quote Application form'!$C$113:$AR$264,ROW()-11,FALSE)),"")</f>
        <v/>
      </c>
      <c r="P83" t="str">
        <f>IFERROR(IF(HLOOKUP(P$13,'Quote Application form'!$C$113:$AR$264,ROW()-11,FALSE)=0,"",HLOOKUP(P$13,'Quote Application form'!$C$113:$AR$264,ROW()-11,FALSE)),"")</f>
        <v/>
      </c>
      <c r="Q83" t="str">
        <f>IFERROR(IF(HLOOKUP(Q$13,'Quote Application form'!$C$113:$AR$264,ROW()-11,FALSE)=0,"",HLOOKUP(Q$13,'Quote Application form'!$C$113:$AR$264,ROW()-11,FALSE)),"")</f>
        <v/>
      </c>
      <c r="R83" t="str">
        <f>IFERROR(IF(HLOOKUP(R$13,'Quote Application form'!$C$113:$AR$264,ROW()-11,FALSE)=0,"",HLOOKUP(R$13,'Quote Application form'!$C$113:$AR$264,ROW()-11,FALSE)),"")</f>
        <v/>
      </c>
      <c r="S83" t="str">
        <f>IFERROR(IF(HLOOKUP(S$13,'Quote Application form'!$C$113:$AR$264,ROW()-11,FALSE)=0,"",HLOOKUP(S$13,'Quote Application form'!$C$113:$AR$264,ROW()-11,FALSE)),"")</f>
        <v/>
      </c>
      <c r="T83" t="str">
        <f>IFERROR(IF(HLOOKUP(T$13,'Quote Application form'!$C$113:$AR$264,ROW()-11,FALSE)=0,"",HLOOKUP(T$13,'Quote Application form'!$C$113:$AR$264,ROW()-11,FALSE)),"")</f>
        <v/>
      </c>
      <c r="U83" t="str">
        <f>IFERROR(IF(HLOOKUP(U$13,'Quote Application form'!$C$113:$AR$264,ROW()-11,FALSE)=0,"",HLOOKUP(U$13,'Quote Application form'!$C$113:$AR$264,ROW()-11,FALSE)),"")</f>
        <v/>
      </c>
      <c r="V83" t="str">
        <f>IFERROR(IF(HLOOKUP(V$13,'Quote Application form'!$C$113:$AR$264,ROW()-11,FALSE)=0,"",HLOOKUP(V$13,'Quote Application form'!$C$113:$AR$264,ROW()-11,FALSE)),"")</f>
        <v/>
      </c>
      <c r="W83" t="str">
        <f>IFERROR(IF(HLOOKUP(W$13,'Quote Application form'!$C$113:$AR$264,ROW()-11,FALSE)=0,"",HLOOKUP(W$13,'Quote Application form'!$C$113:$AR$264,ROW()-11,FALSE)),"")</f>
        <v/>
      </c>
      <c r="X83" t="str">
        <f>IFERROR(IF(HLOOKUP(X$13,'Quote Application form'!$C$113:$AR$264,ROW()-11,FALSE)=0,"",HLOOKUP(X$13,'Quote Application form'!$C$113:$AR$264,ROW()-11,FALSE)),"")</f>
        <v/>
      </c>
      <c r="Y83" t="str">
        <f>IFERROR(IF(HLOOKUP(Y$13,'Quote Application form'!$C$113:$AR$264,ROW()-11,FALSE)=0,"",HLOOKUP(Y$13,'Quote Application form'!$C$113:$AR$264,ROW()-11,FALSE)),"")</f>
        <v/>
      </c>
      <c r="Z83" t="str">
        <f>IFERROR(IF(HLOOKUP(Z$13,'Quote Application form'!$C$113:$AR$264,ROW()-11,FALSE)=0,"",HLOOKUP(Z$13,'Quote Application form'!$C$113:$AR$264,ROW()-11,FALSE)),"")</f>
        <v/>
      </c>
      <c r="AA83" t="str">
        <f>IFERROR(IF(HLOOKUP(AA$13,'Quote Application form'!$C$113:$AR$264,ROW()-11,FALSE)=0,"",HLOOKUP(AA$13,'Quote Application form'!$C$113:$AR$264,ROW()-11,FALSE)),"")</f>
        <v/>
      </c>
      <c r="AB83" t="str">
        <f>IFERROR(IF(HLOOKUP(AB$13,'Quote Application form'!$C$113:$AR$264,ROW()-11,FALSE)=0,"",HLOOKUP(AB$13,'Quote Application form'!$C$113:$AR$264,ROW()-11,FALSE)),"")</f>
        <v/>
      </c>
      <c r="AC83" t="str">
        <f>IFERROR(IF(HLOOKUP(AC$13,'Quote Application form'!$C$113:$AR$264,ROW()-11,FALSE)=0,"",HLOOKUP(AC$13,'Quote Application form'!$C$113:$AR$264,ROW()-11,FALSE)),"")</f>
        <v/>
      </c>
      <c r="AD83" t="str">
        <f>IFERROR(IF(HLOOKUP(AD$13,'Quote Application form'!$C$113:$AR$264,ROW()-11,FALSE)=0,"",HLOOKUP(AD$13,'Quote Application form'!$C$113:$AR$264,ROW()-11,FALSE)),"")</f>
        <v/>
      </c>
      <c r="AE83" t="str">
        <f>IFERROR(IF(HLOOKUP(AE$13,'Quote Application form'!$C$113:$AR$264,ROW()-11,FALSE)=0,"",HLOOKUP(AE$13,'Quote Application form'!$C$113:$AR$264,ROW()-11,FALSE)),"")</f>
        <v/>
      </c>
      <c r="AF83" t="str">
        <f>IF('Quote Application form'!AJ184=0,"",HLOOKUP(AF$13,'Quote Application form'!$C$113:$AR$264,ROW()-11,FALSE))</f>
        <v/>
      </c>
      <c r="AG83" t="str">
        <f>IF('Quote Application form'!AK184=0,"",HLOOKUP(AG$13,'Quote Application form'!$C$113:$AR$264,ROW()-11,FALSE))</f>
        <v/>
      </c>
      <c r="AH83" t="str">
        <f>IF('Quote Application form'!AL184=0,"",HLOOKUP(AH$13,'Quote Application form'!$C$113:$AR$264,ROW()-11,FALSE))</f>
        <v/>
      </c>
      <c r="AI83" t="str">
        <f>IF('Quote Application form'!AM184=0,"",HLOOKUP(AI$13,'Quote Application form'!$C$113:$AR$264,ROW()-11,FALSE))</f>
        <v/>
      </c>
      <c r="AJ83" t="str">
        <f>IF('Quote Application form'!AN184=0,"",HLOOKUP(AJ$13,'Quote Application form'!$C$113:$AR$264,ROW()-11,FALSE))</f>
        <v/>
      </c>
      <c r="AK83" t="str">
        <f>IF('Quote Application form'!AO184=0,"",HLOOKUP(AK$13,'Quote Application form'!$C$113:$AR$264,ROW()-11,FALSE))</f>
        <v/>
      </c>
      <c r="AL83" t="str">
        <f>IF('Quote Application form'!AP184=0,"",HLOOKUP(AL$13,'Quote Application form'!$C$113:$AR$264,ROW()-11,FALSE))</f>
        <v/>
      </c>
      <c r="AM83" t="str">
        <f>IF('Quote Application form'!AQ184=0,"",HLOOKUP(AM$13,'Quote Application form'!$C$113:$AR$264,ROW()-11,FALSE))</f>
        <v/>
      </c>
      <c r="AN83" t="str">
        <f>IF('Quote Application form'!AR184=0,"",HLOOKUP(AN$13,'Quote Application form'!$C$113:$AR$264,ROW()-11,FALSE))</f>
        <v/>
      </c>
      <c r="AO83" t="str">
        <f>IF('Quote Application form'!AS184=0,"",HLOOKUP(AO$13,'Quote Application form'!$C$113:$AR$264,ROW()-11,FALSE))</f>
        <v/>
      </c>
      <c r="AP83" t="str">
        <f>IF('Quote Application form'!AT184=0,"",HLOOKUP(AP$13,'Quote Application form'!$C$113:$AR$264,ROW()-11,FALSE))</f>
        <v/>
      </c>
    </row>
    <row r="84" spans="1:42" x14ac:dyDescent="0.2">
      <c r="A84" t="str">
        <f>IFERROR(IF(HLOOKUP(A$13,'Quote Application form'!$C$113:$AR$264,ROW()-11,FALSE)=0,"",HLOOKUP(A$13,'Quote Application form'!$C$113:$AR$264,ROW()-11,FALSE)),"")</f>
        <v/>
      </c>
      <c r="B84" t="str">
        <f>IFERROR(IF(HLOOKUP(B$13,'Quote Application form'!$C$113:$AR$264,ROW()-11,FALSE)=0,"",HLOOKUP(B$13,'Quote Application form'!$C$113:$AR$264,ROW()-11,FALSE)),"")</f>
        <v/>
      </c>
      <c r="C84" t="str">
        <f>IFERROR(IF(HLOOKUP(C$13,'Quote Application form'!$C$113:$AR$264,ROW()-11,FALSE)=0,"",HLOOKUP(C$13,'Quote Application form'!$C$113:$AR$264,ROW()-11,FALSE)),"")</f>
        <v/>
      </c>
      <c r="D84" t="str">
        <f>IFERROR(IF(HLOOKUP(D$13,'Quote Application form'!$C$113:$AR$264,ROW()-11,FALSE)=0,"",HLOOKUP(D$13,'Quote Application form'!$C$113:$AR$264,ROW()-11,FALSE)),"")</f>
        <v/>
      </c>
      <c r="E84" t="str">
        <f>IFERROR(IF(HLOOKUP(E$13,'Quote Application form'!$C$113:$AR$264,ROW()-11,FALSE)=0,"",HLOOKUP(E$13,'Quote Application form'!$C$113:$AR$264,ROW()-11,FALSE)),"")</f>
        <v/>
      </c>
      <c r="F84" t="str">
        <f>IFERROR(IF(HLOOKUP(F$13,'Quote Application form'!$C$113:$AR$264,ROW()-11,FALSE)=0,"",HLOOKUP(F$13,'Quote Application form'!$C$113:$AR$264,ROW()-11,FALSE)),"")</f>
        <v/>
      </c>
      <c r="G84" t="str">
        <f>IFERROR(IF(HLOOKUP(G$13,'Quote Application form'!$C$113:$AR$264,ROW()-11,FALSE)=0,"",HLOOKUP(G$13,'Quote Application form'!$C$113:$AR$264,ROW()-11,FALSE)),"")</f>
        <v/>
      </c>
      <c r="H84" t="str">
        <f>IFERROR(IF(HLOOKUP(H$13,'Quote Application form'!$C$113:$AR$264,ROW()-11,FALSE)=0,"",HLOOKUP(H$13,'Quote Application form'!$C$113:$AR$264,ROW()-11,FALSE)),"")</f>
        <v/>
      </c>
      <c r="I84" t="str">
        <f>IFERROR(IF(HLOOKUP(I$13,'Quote Application form'!$C$113:$AR$264,ROW()-11,FALSE)=0,"",HLOOKUP(I$13,'Quote Application form'!$C$113:$AR$264,ROW()-11,FALSE)),"")</f>
        <v/>
      </c>
      <c r="J84" t="str">
        <f>IFERROR(IF(HLOOKUP(J$13,'Quote Application form'!$C$113:$AR$264,ROW()-11,FALSE)=0,"",HLOOKUP(J$13,'Quote Application form'!$C$113:$AR$264,ROW()-11,FALSE)),"")</f>
        <v/>
      </c>
      <c r="K84" t="str">
        <f>IFERROR(IF(HLOOKUP(K$13,'Quote Application form'!$C$113:$AR$264,ROW()-11,FALSE)=0,"",HLOOKUP(K$13,'Quote Application form'!$C$113:$AR$264,ROW()-11,FALSE)),"")</f>
        <v/>
      </c>
      <c r="L84" t="str">
        <f>IFERROR(IF(HLOOKUP(L$13,'Quote Application form'!$C$113:$AR$264,ROW()-11,FALSE)=0,"",HLOOKUP(L$13,'Quote Application form'!$C$113:$AR$264,ROW()-11,FALSE)),"")</f>
        <v/>
      </c>
      <c r="M84" t="str">
        <f>IFERROR(IF(HLOOKUP(M$13,'Quote Application form'!$C$113:$AR$264,ROW()-11,FALSE)=0,"",HLOOKUP(M$13,'Quote Application form'!$C$113:$AR$264,ROW()-11,FALSE)),"")</f>
        <v/>
      </c>
      <c r="N84" t="str">
        <f>IFERROR(IF(HLOOKUP(N$13,'Quote Application form'!$C$113:$AR$264,ROW()-11,FALSE)=0,"",HLOOKUP(N$13,'Quote Application form'!$C$113:$AR$264,ROW()-11,FALSE)),"")</f>
        <v/>
      </c>
      <c r="O84" t="str">
        <f>IFERROR(IF(HLOOKUP(O$13,'Quote Application form'!$C$113:$AR$264,ROW()-11,FALSE)=0,"",HLOOKUP(O$13,'Quote Application form'!$C$113:$AR$264,ROW()-11,FALSE)),"")</f>
        <v/>
      </c>
      <c r="P84" t="str">
        <f>IFERROR(IF(HLOOKUP(P$13,'Quote Application form'!$C$113:$AR$264,ROW()-11,FALSE)=0,"",HLOOKUP(P$13,'Quote Application form'!$C$113:$AR$264,ROW()-11,FALSE)),"")</f>
        <v/>
      </c>
      <c r="Q84" t="str">
        <f>IFERROR(IF(HLOOKUP(Q$13,'Quote Application form'!$C$113:$AR$264,ROW()-11,FALSE)=0,"",HLOOKUP(Q$13,'Quote Application form'!$C$113:$AR$264,ROW()-11,FALSE)),"")</f>
        <v/>
      </c>
      <c r="R84" t="str">
        <f>IFERROR(IF(HLOOKUP(R$13,'Quote Application form'!$C$113:$AR$264,ROW()-11,FALSE)=0,"",HLOOKUP(R$13,'Quote Application form'!$C$113:$AR$264,ROW()-11,FALSE)),"")</f>
        <v/>
      </c>
      <c r="S84" t="str">
        <f>IFERROR(IF(HLOOKUP(S$13,'Quote Application form'!$C$113:$AR$264,ROW()-11,FALSE)=0,"",HLOOKUP(S$13,'Quote Application form'!$C$113:$AR$264,ROW()-11,FALSE)),"")</f>
        <v/>
      </c>
      <c r="T84" t="str">
        <f>IFERROR(IF(HLOOKUP(T$13,'Quote Application form'!$C$113:$AR$264,ROW()-11,FALSE)=0,"",HLOOKUP(T$13,'Quote Application form'!$C$113:$AR$264,ROW()-11,FALSE)),"")</f>
        <v/>
      </c>
      <c r="U84" t="str">
        <f>IFERROR(IF(HLOOKUP(U$13,'Quote Application form'!$C$113:$AR$264,ROW()-11,FALSE)=0,"",HLOOKUP(U$13,'Quote Application form'!$C$113:$AR$264,ROW()-11,FALSE)),"")</f>
        <v/>
      </c>
      <c r="V84" t="str">
        <f>IFERROR(IF(HLOOKUP(V$13,'Quote Application form'!$C$113:$AR$264,ROW()-11,FALSE)=0,"",HLOOKUP(V$13,'Quote Application form'!$C$113:$AR$264,ROW()-11,FALSE)),"")</f>
        <v/>
      </c>
      <c r="W84" t="str">
        <f>IFERROR(IF(HLOOKUP(W$13,'Quote Application form'!$C$113:$AR$264,ROW()-11,FALSE)=0,"",HLOOKUP(W$13,'Quote Application form'!$C$113:$AR$264,ROW()-11,FALSE)),"")</f>
        <v/>
      </c>
      <c r="X84" t="str">
        <f>IFERROR(IF(HLOOKUP(X$13,'Quote Application form'!$C$113:$AR$264,ROW()-11,FALSE)=0,"",HLOOKUP(X$13,'Quote Application form'!$C$113:$AR$264,ROW()-11,FALSE)),"")</f>
        <v/>
      </c>
      <c r="Y84" t="str">
        <f>IFERROR(IF(HLOOKUP(Y$13,'Quote Application form'!$C$113:$AR$264,ROW()-11,FALSE)=0,"",HLOOKUP(Y$13,'Quote Application form'!$C$113:$AR$264,ROW()-11,FALSE)),"")</f>
        <v/>
      </c>
      <c r="Z84" t="str">
        <f>IFERROR(IF(HLOOKUP(Z$13,'Quote Application form'!$C$113:$AR$264,ROW()-11,FALSE)=0,"",HLOOKUP(Z$13,'Quote Application form'!$C$113:$AR$264,ROW()-11,FALSE)),"")</f>
        <v/>
      </c>
      <c r="AA84" t="str">
        <f>IFERROR(IF(HLOOKUP(AA$13,'Quote Application form'!$C$113:$AR$264,ROW()-11,FALSE)=0,"",HLOOKUP(AA$13,'Quote Application form'!$C$113:$AR$264,ROW()-11,FALSE)),"")</f>
        <v/>
      </c>
      <c r="AB84" t="str">
        <f>IFERROR(IF(HLOOKUP(AB$13,'Quote Application form'!$C$113:$AR$264,ROW()-11,FALSE)=0,"",HLOOKUP(AB$13,'Quote Application form'!$C$113:$AR$264,ROW()-11,FALSE)),"")</f>
        <v/>
      </c>
      <c r="AC84" t="str">
        <f>IFERROR(IF(HLOOKUP(AC$13,'Quote Application form'!$C$113:$AR$264,ROW()-11,FALSE)=0,"",HLOOKUP(AC$13,'Quote Application form'!$C$113:$AR$264,ROW()-11,FALSE)),"")</f>
        <v/>
      </c>
      <c r="AD84" t="str">
        <f>IFERROR(IF(HLOOKUP(AD$13,'Quote Application form'!$C$113:$AR$264,ROW()-11,FALSE)=0,"",HLOOKUP(AD$13,'Quote Application form'!$C$113:$AR$264,ROW()-11,FALSE)),"")</f>
        <v/>
      </c>
      <c r="AE84" t="str">
        <f>IFERROR(IF(HLOOKUP(AE$13,'Quote Application form'!$C$113:$AR$264,ROW()-11,FALSE)=0,"",HLOOKUP(AE$13,'Quote Application form'!$C$113:$AR$264,ROW()-11,FALSE)),"")</f>
        <v/>
      </c>
      <c r="AF84" t="str">
        <f>IF('Quote Application form'!AJ185=0,"",HLOOKUP(AF$13,'Quote Application form'!$C$113:$AR$264,ROW()-11,FALSE))</f>
        <v/>
      </c>
      <c r="AG84" t="str">
        <f>IF('Quote Application form'!AK185=0,"",HLOOKUP(AG$13,'Quote Application form'!$C$113:$AR$264,ROW()-11,FALSE))</f>
        <v/>
      </c>
      <c r="AH84" t="str">
        <f>IF('Quote Application form'!AL185=0,"",HLOOKUP(AH$13,'Quote Application form'!$C$113:$AR$264,ROW()-11,FALSE))</f>
        <v/>
      </c>
      <c r="AI84" t="str">
        <f>IF('Quote Application form'!AM185=0,"",HLOOKUP(AI$13,'Quote Application form'!$C$113:$AR$264,ROW()-11,FALSE))</f>
        <v/>
      </c>
      <c r="AJ84" t="str">
        <f>IF('Quote Application form'!AN185=0,"",HLOOKUP(AJ$13,'Quote Application form'!$C$113:$AR$264,ROW()-11,FALSE))</f>
        <v/>
      </c>
      <c r="AK84" t="str">
        <f>IF('Quote Application form'!AO185=0,"",HLOOKUP(AK$13,'Quote Application form'!$C$113:$AR$264,ROW()-11,FALSE))</f>
        <v/>
      </c>
      <c r="AL84" t="str">
        <f>IF('Quote Application form'!AP185=0,"",HLOOKUP(AL$13,'Quote Application form'!$C$113:$AR$264,ROW()-11,FALSE))</f>
        <v/>
      </c>
      <c r="AM84" t="str">
        <f>IF('Quote Application form'!AQ185=0,"",HLOOKUP(AM$13,'Quote Application form'!$C$113:$AR$264,ROW()-11,FALSE))</f>
        <v/>
      </c>
      <c r="AN84" t="str">
        <f>IF('Quote Application form'!AR185=0,"",HLOOKUP(AN$13,'Quote Application form'!$C$113:$AR$264,ROW()-11,FALSE))</f>
        <v/>
      </c>
      <c r="AO84" t="str">
        <f>IF('Quote Application form'!AS185=0,"",HLOOKUP(AO$13,'Quote Application form'!$C$113:$AR$264,ROW()-11,FALSE))</f>
        <v/>
      </c>
      <c r="AP84" t="str">
        <f>IF('Quote Application form'!AT185=0,"",HLOOKUP(AP$13,'Quote Application form'!$C$113:$AR$264,ROW()-11,FALSE))</f>
        <v/>
      </c>
    </row>
    <row r="85" spans="1:42" x14ac:dyDescent="0.2">
      <c r="A85" t="str">
        <f>IFERROR(IF(HLOOKUP(A$13,'Quote Application form'!$C$113:$AR$264,ROW()-11,FALSE)=0,"",HLOOKUP(A$13,'Quote Application form'!$C$113:$AR$264,ROW()-11,FALSE)),"")</f>
        <v/>
      </c>
      <c r="B85" t="str">
        <f>IFERROR(IF(HLOOKUP(B$13,'Quote Application form'!$C$113:$AR$264,ROW()-11,FALSE)=0,"",HLOOKUP(B$13,'Quote Application form'!$C$113:$AR$264,ROW()-11,FALSE)),"")</f>
        <v/>
      </c>
      <c r="C85" t="str">
        <f>IFERROR(IF(HLOOKUP(C$13,'Quote Application form'!$C$113:$AR$264,ROW()-11,FALSE)=0,"",HLOOKUP(C$13,'Quote Application form'!$C$113:$AR$264,ROW()-11,FALSE)),"")</f>
        <v/>
      </c>
      <c r="D85" t="str">
        <f>IFERROR(IF(HLOOKUP(D$13,'Quote Application form'!$C$113:$AR$264,ROW()-11,FALSE)=0,"",HLOOKUP(D$13,'Quote Application form'!$C$113:$AR$264,ROW()-11,FALSE)),"")</f>
        <v/>
      </c>
      <c r="E85" t="str">
        <f>IFERROR(IF(HLOOKUP(E$13,'Quote Application form'!$C$113:$AR$264,ROW()-11,FALSE)=0,"",HLOOKUP(E$13,'Quote Application form'!$C$113:$AR$264,ROW()-11,FALSE)),"")</f>
        <v/>
      </c>
      <c r="F85" t="str">
        <f>IFERROR(IF(HLOOKUP(F$13,'Quote Application form'!$C$113:$AR$264,ROW()-11,FALSE)=0,"",HLOOKUP(F$13,'Quote Application form'!$C$113:$AR$264,ROW()-11,FALSE)),"")</f>
        <v/>
      </c>
      <c r="G85" t="str">
        <f>IFERROR(IF(HLOOKUP(G$13,'Quote Application form'!$C$113:$AR$264,ROW()-11,FALSE)=0,"",HLOOKUP(G$13,'Quote Application form'!$C$113:$AR$264,ROW()-11,FALSE)),"")</f>
        <v/>
      </c>
      <c r="H85" t="str">
        <f>IFERROR(IF(HLOOKUP(H$13,'Quote Application form'!$C$113:$AR$264,ROW()-11,FALSE)=0,"",HLOOKUP(H$13,'Quote Application form'!$C$113:$AR$264,ROW()-11,FALSE)),"")</f>
        <v/>
      </c>
      <c r="I85" t="str">
        <f>IFERROR(IF(HLOOKUP(I$13,'Quote Application form'!$C$113:$AR$264,ROW()-11,FALSE)=0,"",HLOOKUP(I$13,'Quote Application form'!$C$113:$AR$264,ROW()-11,FALSE)),"")</f>
        <v/>
      </c>
      <c r="J85" t="str">
        <f>IFERROR(IF(HLOOKUP(J$13,'Quote Application form'!$C$113:$AR$264,ROW()-11,FALSE)=0,"",HLOOKUP(J$13,'Quote Application form'!$C$113:$AR$264,ROW()-11,FALSE)),"")</f>
        <v/>
      </c>
      <c r="K85" t="str">
        <f>IFERROR(IF(HLOOKUP(K$13,'Quote Application form'!$C$113:$AR$264,ROW()-11,FALSE)=0,"",HLOOKUP(K$13,'Quote Application form'!$C$113:$AR$264,ROW()-11,FALSE)),"")</f>
        <v/>
      </c>
      <c r="L85" t="str">
        <f>IFERROR(IF(HLOOKUP(L$13,'Quote Application form'!$C$113:$AR$264,ROW()-11,FALSE)=0,"",HLOOKUP(L$13,'Quote Application form'!$C$113:$AR$264,ROW()-11,FALSE)),"")</f>
        <v/>
      </c>
      <c r="M85" t="str">
        <f>IFERROR(IF(HLOOKUP(M$13,'Quote Application form'!$C$113:$AR$264,ROW()-11,FALSE)=0,"",HLOOKUP(M$13,'Quote Application form'!$C$113:$AR$264,ROW()-11,FALSE)),"")</f>
        <v/>
      </c>
      <c r="N85" t="str">
        <f>IFERROR(IF(HLOOKUP(N$13,'Quote Application form'!$C$113:$AR$264,ROW()-11,FALSE)=0,"",HLOOKUP(N$13,'Quote Application form'!$C$113:$AR$264,ROW()-11,FALSE)),"")</f>
        <v/>
      </c>
      <c r="O85" t="str">
        <f>IFERROR(IF(HLOOKUP(O$13,'Quote Application form'!$C$113:$AR$264,ROW()-11,FALSE)=0,"",HLOOKUP(O$13,'Quote Application form'!$C$113:$AR$264,ROW()-11,FALSE)),"")</f>
        <v/>
      </c>
      <c r="P85" t="str">
        <f>IFERROR(IF(HLOOKUP(P$13,'Quote Application form'!$C$113:$AR$264,ROW()-11,FALSE)=0,"",HLOOKUP(P$13,'Quote Application form'!$C$113:$AR$264,ROW()-11,FALSE)),"")</f>
        <v/>
      </c>
      <c r="Q85" t="str">
        <f>IFERROR(IF(HLOOKUP(Q$13,'Quote Application form'!$C$113:$AR$264,ROW()-11,FALSE)=0,"",HLOOKUP(Q$13,'Quote Application form'!$C$113:$AR$264,ROW()-11,FALSE)),"")</f>
        <v/>
      </c>
      <c r="R85" t="str">
        <f>IFERROR(IF(HLOOKUP(R$13,'Quote Application form'!$C$113:$AR$264,ROW()-11,FALSE)=0,"",HLOOKUP(R$13,'Quote Application form'!$C$113:$AR$264,ROW()-11,FALSE)),"")</f>
        <v/>
      </c>
      <c r="S85" t="str">
        <f>IFERROR(IF(HLOOKUP(S$13,'Quote Application form'!$C$113:$AR$264,ROW()-11,FALSE)=0,"",HLOOKUP(S$13,'Quote Application form'!$C$113:$AR$264,ROW()-11,FALSE)),"")</f>
        <v/>
      </c>
      <c r="T85" t="str">
        <f>IFERROR(IF(HLOOKUP(T$13,'Quote Application form'!$C$113:$AR$264,ROW()-11,FALSE)=0,"",HLOOKUP(T$13,'Quote Application form'!$C$113:$AR$264,ROW()-11,FALSE)),"")</f>
        <v/>
      </c>
      <c r="U85" t="str">
        <f>IFERROR(IF(HLOOKUP(U$13,'Quote Application form'!$C$113:$AR$264,ROW()-11,FALSE)=0,"",HLOOKUP(U$13,'Quote Application form'!$C$113:$AR$264,ROW()-11,FALSE)),"")</f>
        <v/>
      </c>
      <c r="V85" t="str">
        <f>IFERROR(IF(HLOOKUP(V$13,'Quote Application form'!$C$113:$AR$264,ROW()-11,FALSE)=0,"",HLOOKUP(V$13,'Quote Application form'!$C$113:$AR$264,ROW()-11,FALSE)),"")</f>
        <v/>
      </c>
      <c r="W85" t="str">
        <f>IFERROR(IF(HLOOKUP(W$13,'Quote Application form'!$C$113:$AR$264,ROW()-11,FALSE)=0,"",HLOOKUP(W$13,'Quote Application form'!$C$113:$AR$264,ROW()-11,FALSE)),"")</f>
        <v/>
      </c>
      <c r="X85" t="str">
        <f>IFERROR(IF(HLOOKUP(X$13,'Quote Application form'!$C$113:$AR$264,ROW()-11,FALSE)=0,"",HLOOKUP(X$13,'Quote Application form'!$C$113:$AR$264,ROW()-11,FALSE)),"")</f>
        <v/>
      </c>
      <c r="Y85" t="str">
        <f>IFERROR(IF(HLOOKUP(Y$13,'Quote Application form'!$C$113:$AR$264,ROW()-11,FALSE)=0,"",HLOOKUP(Y$13,'Quote Application form'!$C$113:$AR$264,ROW()-11,FALSE)),"")</f>
        <v/>
      </c>
      <c r="Z85" t="str">
        <f>IFERROR(IF(HLOOKUP(Z$13,'Quote Application form'!$C$113:$AR$264,ROW()-11,FALSE)=0,"",HLOOKUP(Z$13,'Quote Application form'!$C$113:$AR$264,ROW()-11,FALSE)),"")</f>
        <v/>
      </c>
      <c r="AA85" t="str">
        <f>IFERROR(IF(HLOOKUP(AA$13,'Quote Application form'!$C$113:$AR$264,ROW()-11,FALSE)=0,"",HLOOKUP(AA$13,'Quote Application form'!$C$113:$AR$264,ROW()-11,FALSE)),"")</f>
        <v/>
      </c>
      <c r="AB85" t="str">
        <f>IFERROR(IF(HLOOKUP(AB$13,'Quote Application form'!$C$113:$AR$264,ROW()-11,FALSE)=0,"",HLOOKUP(AB$13,'Quote Application form'!$C$113:$AR$264,ROW()-11,FALSE)),"")</f>
        <v/>
      </c>
      <c r="AC85" t="str">
        <f>IFERROR(IF(HLOOKUP(AC$13,'Quote Application form'!$C$113:$AR$264,ROW()-11,FALSE)=0,"",HLOOKUP(AC$13,'Quote Application form'!$C$113:$AR$264,ROW()-11,FALSE)),"")</f>
        <v/>
      </c>
      <c r="AD85" t="str">
        <f>IFERROR(IF(HLOOKUP(AD$13,'Quote Application form'!$C$113:$AR$264,ROW()-11,FALSE)=0,"",HLOOKUP(AD$13,'Quote Application form'!$C$113:$AR$264,ROW()-11,FALSE)),"")</f>
        <v/>
      </c>
      <c r="AE85" t="str">
        <f>IFERROR(IF(HLOOKUP(AE$13,'Quote Application form'!$C$113:$AR$264,ROW()-11,FALSE)=0,"",HLOOKUP(AE$13,'Quote Application form'!$C$113:$AR$264,ROW()-11,FALSE)),"")</f>
        <v/>
      </c>
      <c r="AF85" t="str">
        <f>IF('Quote Application form'!AJ186=0,"",HLOOKUP(AF$13,'Quote Application form'!$C$113:$AR$264,ROW()-11,FALSE))</f>
        <v/>
      </c>
      <c r="AG85" t="str">
        <f>IF('Quote Application form'!AK186=0,"",HLOOKUP(AG$13,'Quote Application form'!$C$113:$AR$264,ROW()-11,FALSE))</f>
        <v/>
      </c>
      <c r="AH85" t="str">
        <f>IF('Quote Application form'!AL186=0,"",HLOOKUP(AH$13,'Quote Application form'!$C$113:$AR$264,ROW()-11,FALSE))</f>
        <v/>
      </c>
      <c r="AI85" t="str">
        <f>IF('Quote Application form'!AM186=0,"",HLOOKUP(AI$13,'Quote Application form'!$C$113:$AR$264,ROW()-11,FALSE))</f>
        <v/>
      </c>
      <c r="AJ85" t="str">
        <f>IF('Quote Application form'!AN186=0,"",HLOOKUP(AJ$13,'Quote Application form'!$C$113:$AR$264,ROW()-11,FALSE))</f>
        <v/>
      </c>
      <c r="AK85" t="str">
        <f>IF('Quote Application form'!AO186=0,"",HLOOKUP(AK$13,'Quote Application form'!$C$113:$AR$264,ROW()-11,FALSE))</f>
        <v/>
      </c>
      <c r="AL85" t="str">
        <f>IF('Quote Application form'!AP186=0,"",HLOOKUP(AL$13,'Quote Application form'!$C$113:$AR$264,ROW()-11,FALSE))</f>
        <v/>
      </c>
      <c r="AM85" t="str">
        <f>IF('Quote Application form'!AQ186=0,"",HLOOKUP(AM$13,'Quote Application form'!$C$113:$AR$264,ROW()-11,FALSE))</f>
        <v/>
      </c>
      <c r="AN85" t="str">
        <f>IF('Quote Application form'!AR186=0,"",HLOOKUP(AN$13,'Quote Application form'!$C$113:$AR$264,ROW()-11,FALSE))</f>
        <v/>
      </c>
      <c r="AO85" t="str">
        <f>IF('Quote Application form'!AS186=0,"",HLOOKUP(AO$13,'Quote Application form'!$C$113:$AR$264,ROW()-11,FALSE))</f>
        <v/>
      </c>
      <c r="AP85" t="str">
        <f>IF('Quote Application form'!AT186=0,"",HLOOKUP(AP$13,'Quote Application form'!$C$113:$AR$264,ROW()-11,FALSE))</f>
        <v/>
      </c>
    </row>
    <row r="86" spans="1:42" x14ac:dyDescent="0.2">
      <c r="A86" t="str">
        <f>IFERROR(IF(HLOOKUP(A$13,'Quote Application form'!$C$113:$AR$264,ROW()-11,FALSE)=0,"",HLOOKUP(A$13,'Quote Application form'!$C$113:$AR$264,ROW()-11,FALSE)),"")</f>
        <v/>
      </c>
      <c r="B86" t="str">
        <f>IFERROR(IF(HLOOKUP(B$13,'Quote Application form'!$C$113:$AR$264,ROW()-11,FALSE)=0,"",HLOOKUP(B$13,'Quote Application form'!$C$113:$AR$264,ROW()-11,FALSE)),"")</f>
        <v/>
      </c>
      <c r="C86" t="str">
        <f>IFERROR(IF(HLOOKUP(C$13,'Quote Application form'!$C$113:$AR$264,ROW()-11,FALSE)=0,"",HLOOKUP(C$13,'Quote Application form'!$C$113:$AR$264,ROW()-11,FALSE)),"")</f>
        <v/>
      </c>
      <c r="D86" t="str">
        <f>IFERROR(IF(HLOOKUP(D$13,'Quote Application form'!$C$113:$AR$264,ROW()-11,FALSE)=0,"",HLOOKUP(D$13,'Quote Application form'!$C$113:$AR$264,ROW()-11,FALSE)),"")</f>
        <v/>
      </c>
      <c r="E86" t="str">
        <f>IFERROR(IF(HLOOKUP(E$13,'Quote Application form'!$C$113:$AR$264,ROW()-11,FALSE)=0,"",HLOOKUP(E$13,'Quote Application form'!$C$113:$AR$264,ROW()-11,FALSE)),"")</f>
        <v/>
      </c>
      <c r="F86" t="str">
        <f>IFERROR(IF(HLOOKUP(F$13,'Quote Application form'!$C$113:$AR$264,ROW()-11,FALSE)=0,"",HLOOKUP(F$13,'Quote Application form'!$C$113:$AR$264,ROW()-11,FALSE)),"")</f>
        <v/>
      </c>
      <c r="G86" t="str">
        <f>IFERROR(IF(HLOOKUP(G$13,'Quote Application form'!$C$113:$AR$264,ROW()-11,FALSE)=0,"",HLOOKUP(G$13,'Quote Application form'!$C$113:$AR$264,ROW()-11,FALSE)),"")</f>
        <v/>
      </c>
      <c r="H86" t="str">
        <f>IFERROR(IF(HLOOKUP(H$13,'Quote Application form'!$C$113:$AR$264,ROW()-11,FALSE)=0,"",HLOOKUP(H$13,'Quote Application form'!$C$113:$AR$264,ROW()-11,FALSE)),"")</f>
        <v/>
      </c>
      <c r="I86" t="str">
        <f>IFERROR(IF(HLOOKUP(I$13,'Quote Application form'!$C$113:$AR$264,ROW()-11,FALSE)=0,"",HLOOKUP(I$13,'Quote Application form'!$C$113:$AR$264,ROW()-11,FALSE)),"")</f>
        <v/>
      </c>
      <c r="J86" t="str">
        <f>IFERROR(IF(HLOOKUP(J$13,'Quote Application form'!$C$113:$AR$264,ROW()-11,FALSE)=0,"",HLOOKUP(J$13,'Quote Application form'!$C$113:$AR$264,ROW()-11,FALSE)),"")</f>
        <v/>
      </c>
      <c r="K86" t="str">
        <f>IFERROR(IF(HLOOKUP(K$13,'Quote Application form'!$C$113:$AR$264,ROW()-11,FALSE)=0,"",HLOOKUP(K$13,'Quote Application form'!$C$113:$AR$264,ROW()-11,FALSE)),"")</f>
        <v/>
      </c>
      <c r="L86" t="str">
        <f>IFERROR(IF(HLOOKUP(L$13,'Quote Application form'!$C$113:$AR$264,ROW()-11,FALSE)=0,"",HLOOKUP(L$13,'Quote Application form'!$C$113:$AR$264,ROW()-11,FALSE)),"")</f>
        <v/>
      </c>
      <c r="M86" t="str">
        <f>IFERROR(IF(HLOOKUP(M$13,'Quote Application form'!$C$113:$AR$264,ROW()-11,FALSE)=0,"",HLOOKUP(M$13,'Quote Application form'!$C$113:$AR$264,ROW()-11,FALSE)),"")</f>
        <v/>
      </c>
      <c r="N86" t="str">
        <f>IFERROR(IF(HLOOKUP(N$13,'Quote Application form'!$C$113:$AR$264,ROW()-11,FALSE)=0,"",HLOOKUP(N$13,'Quote Application form'!$C$113:$AR$264,ROW()-11,FALSE)),"")</f>
        <v/>
      </c>
      <c r="O86" t="str">
        <f>IFERROR(IF(HLOOKUP(O$13,'Quote Application form'!$C$113:$AR$264,ROW()-11,FALSE)=0,"",HLOOKUP(O$13,'Quote Application form'!$C$113:$AR$264,ROW()-11,FALSE)),"")</f>
        <v/>
      </c>
      <c r="P86" t="str">
        <f>IFERROR(IF(HLOOKUP(P$13,'Quote Application form'!$C$113:$AR$264,ROW()-11,FALSE)=0,"",HLOOKUP(P$13,'Quote Application form'!$C$113:$AR$264,ROW()-11,FALSE)),"")</f>
        <v/>
      </c>
      <c r="Q86" t="str">
        <f>IFERROR(IF(HLOOKUP(Q$13,'Quote Application form'!$C$113:$AR$264,ROW()-11,FALSE)=0,"",HLOOKUP(Q$13,'Quote Application form'!$C$113:$AR$264,ROW()-11,FALSE)),"")</f>
        <v/>
      </c>
      <c r="R86" t="str">
        <f>IFERROR(IF(HLOOKUP(R$13,'Quote Application form'!$C$113:$AR$264,ROW()-11,FALSE)=0,"",HLOOKUP(R$13,'Quote Application form'!$C$113:$AR$264,ROW()-11,FALSE)),"")</f>
        <v/>
      </c>
      <c r="S86" t="str">
        <f>IFERROR(IF(HLOOKUP(S$13,'Quote Application form'!$C$113:$AR$264,ROW()-11,FALSE)=0,"",HLOOKUP(S$13,'Quote Application form'!$C$113:$AR$264,ROW()-11,FALSE)),"")</f>
        <v/>
      </c>
      <c r="T86" t="str">
        <f>IFERROR(IF(HLOOKUP(T$13,'Quote Application form'!$C$113:$AR$264,ROW()-11,FALSE)=0,"",HLOOKUP(T$13,'Quote Application form'!$C$113:$AR$264,ROW()-11,FALSE)),"")</f>
        <v/>
      </c>
      <c r="U86" t="str">
        <f>IFERROR(IF(HLOOKUP(U$13,'Quote Application form'!$C$113:$AR$264,ROW()-11,FALSE)=0,"",HLOOKUP(U$13,'Quote Application form'!$C$113:$AR$264,ROW()-11,FALSE)),"")</f>
        <v/>
      </c>
      <c r="V86" t="str">
        <f>IFERROR(IF(HLOOKUP(V$13,'Quote Application form'!$C$113:$AR$264,ROW()-11,FALSE)=0,"",HLOOKUP(V$13,'Quote Application form'!$C$113:$AR$264,ROW()-11,FALSE)),"")</f>
        <v/>
      </c>
      <c r="W86" t="str">
        <f>IFERROR(IF(HLOOKUP(W$13,'Quote Application form'!$C$113:$AR$264,ROW()-11,FALSE)=0,"",HLOOKUP(W$13,'Quote Application form'!$C$113:$AR$264,ROW()-11,FALSE)),"")</f>
        <v/>
      </c>
      <c r="X86" t="str">
        <f>IFERROR(IF(HLOOKUP(X$13,'Quote Application form'!$C$113:$AR$264,ROW()-11,FALSE)=0,"",HLOOKUP(X$13,'Quote Application form'!$C$113:$AR$264,ROW()-11,FALSE)),"")</f>
        <v/>
      </c>
      <c r="Y86" t="str">
        <f>IFERROR(IF(HLOOKUP(Y$13,'Quote Application form'!$C$113:$AR$264,ROW()-11,FALSE)=0,"",HLOOKUP(Y$13,'Quote Application form'!$C$113:$AR$264,ROW()-11,FALSE)),"")</f>
        <v/>
      </c>
      <c r="Z86" t="str">
        <f>IFERROR(IF(HLOOKUP(Z$13,'Quote Application form'!$C$113:$AR$264,ROW()-11,FALSE)=0,"",HLOOKUP(Z$13,'Quote Application form'!$C$113:$AR$264,ROW()-11,FALSE)),"")</f>
        <v/>
      </c>
      <c r="AA86" t="str">
        <f>IFERROR(IF(HLOOKUP(AA$13,'Quote Application form'!$C$113:$AR$264,ROW()-11,FALSE)=0,"",HLOOKUP(AA$13,'Quote Application form'!$C$113:$AR$264,ROW()-11,FALSE)),"")</f>
        <v/>
      </c>
      <c r="AB86" t="str">
        <f>IFERROR(IF(HLOOKUP(AB$13,'Quote Application form'!$C$113:$AR$264,ROW()-11,FALSE)=0,"",HLOOKUP(AB$13,'Quote Application form'!$C$113:$AR$264,ROW()-11,FALSE)),"")</f>
        <v/>
      </c>
      <c r="AC86" t="str">
        <f>IFERROR(IF(HLOOKUP(AC$13,'Quote Application form'!$C$113:$AR$264,ROW()-11,FALSE)=0,"",HLOOKUP(AC$13,'Quote Application form'!$C$113:$AR$264,ROW()-11,FALSE)),"")</f>
        <v/>
      </c>
      <c r="AD86" t="str">
        <f>IFERROR(IF(HLOOKUP(AD$13,'Quote Application form'!$C$113:$AR$264,ROW()-11,FALSE)=0,"",HLOOKUP(AD$13,'Quote Application form'!$C$113:$AR$264,ROW()-11,FALSE)),"")</f>
        <v/>
      </c>
      <c r="AE86" t="str">
        <f>IFERROR(IF(HLOOKUP(AE$13,'Quote Application form'!$C$113:$AR$264,ROW()-11,FALSE)=0,"",HLOOKUP(AE$13,'Quote Application form'!$C$113:$AR$264,ROW()-11,FALSE)),"")</f>
        <v/>
      </c>
      <c r="AF86" t="str">
        <f>IF('Quote Application form'!AJ187=0,"",HLOOKUP(AF$13,'Quote Application form'!$C$113:$AR$264,ROW()-11,FALSE))</f>
        <v/>
      </c>
      <c r="AG86" t="str">
        <f>IF('Quote Application form'!AK187=0,"",HLOOKUP(AG$13,'Quote Application form'!$C$113:$AR$264,ROW()-11,FALSE))</f>
        <v/>
      </c>
      <c r="AH86" t="str">
        <f>IF('Quote Application form'!AL187=0,"",HLOOKUP(AH$13,'Quote Application form'!$C$113:$AR$264,ROW()-11,FALSE))</f>
        <v/>
      </c>
      <c r="AI86" t="str">
        <f>IF('Quote Application form'!AM187=0,"",HLOOKUP(AI$13,'Quote Application form'!$C$113:$AR$264,ROW()-11,FALSE))</f>
        <v/>
      </c>
      <c r="AJ86" t="str">
        <f>IF('Quote Application form'!AN187=0,"",HLOOKUP(AJ$13,'Quote Application form'!$C$113:$AR$264,ROW()-11,FALSE))</f>
        <v/>
      </c>
      <c r="AK86" t="str">
        <f>IF('Quote Application form'!AO187=0,"",HLOOKUP(AK$13,'Quote Application form'!$C$113:$AR$264,ROW()-11,FALSE))</f>
        <v/>
      </c>
      <c r="AL86" t="str">
        <f>IF('Quote Application form'!AP187=0,"",HLOOKUP(AL$13,'Quote Application form'!$C$113:$AR$264,ROW()-11,FALSE))</f>
        <v/>
      </c>
      <c r="AM86" t="str">
        <f>IF('Quote Application form'!AQ187=0,"",HLOOKUP(AM$13,'Quote Application form'!$C$113:$AR$264,ROW()-11,FALSE))</f>
        <v/>
      </c>
      <c r="AN86" t="str">
        <f>IF('Quote Application form'!AR187=0,"",HLOOKUP(AN$13,'Quote Application form'!$C$113:$AR$264,ROW()-11,FALSE))</f>
        <v/>
      </c>
      <c r="AO86" t="str">
        <f>IF('Quote Application form'!AS187=0,"",HLOOKUP(AO$13,'Quote Application form'!$C$113:$AR$264,ROW()-11,FALSE))</f>
        <v/>
      </c>
      <c r="AP86" t="str">
        <f>IF('Quote Application form'!AT187=0,"",HLOOKUP(AP$13,'Quote Application form'!$C$113:$AR$264,ROW()-11,FALSE))</f>
        <v/>
      </c>
    </row>
    <row r="87" spans="1:42" x14ac:dyDescent="0.2">
      <c r="A87" t="str">
        <f>IFERROR(IF(HLOOKUP(A$13,'Quote Application form'!$C$113:$AR$264,ROW()-11,FALSE)=0,"",HLOOKUP(A$13,'Quote Application form'!$C$113:$AR$264,ROW()-11,FALSE)),"")</f>
        <v/>
      </c>
      <c r="B87" t="str">
        <f>IFERROR(IF(HLOOKUP(B$13,'Quote Application form'!$C$113:$AR$264,ROW()-11,FALSE)=0,"",HLOOKUP(B$13,'Quote Application form'!$C$113:$AR$264,ROW()-11,FALSE)),"")</f>
        <v/>
      </c>
      <c r="C87" t="str">
        <f>IFERROR(IF(HLOOKUP(C$13,'Quote Application form'!$C$113:$AR$264,ROW()-11,FALSE)=0,"",HLOOKUP(C$13,'Quote Application form'!$C$113:$AR$264,ROW()-11,FALSE)),"")</f>
        <v/>
      </c>
      <c r="D87" t="str">
        <f>IFERROR(IF(HLOOKUP(D$13,'Quote Application form'!$C$113:$AR$264,ROW()-11,FALSE)=0,"",HLOOKUP(D$13,'Quote Application form'!$C$113:$AR$264,ROW()-11,FALSE)),"")</f>
        <v/>
      </c>
      <c r="E87" t="str">
        <f>IFERROR(IF(HLOOKUP(E$13,'Quote Application form'!$C$113:$AR$264,ROW()-11,FALSE)=0,"",HLOOKUP(E$13,'Quote Application form'!$C$113:$AR$264,ROW()-11,FALSE)),"")</f>
        <v/>
      </c>
      <c r="F87" t="str">
        <f>IFERROR(IF(HLOOKUP(F$13,'Quote Application form'!$C$113:$AR$264,ROW()-11,FALSE)=0,"",HLOOKUP(F$13,'Quote Application form'!$C$113:$AR$264,ROW()-11,FALSE)),"")</f>
        <v/>
      </c>
      <c r="G87" t="str">
        <f>IFERROR(IF(HLOOKUP(G$13,'Quote Application form'!$C$113:$AR$264,ROW()-11,FALSE)=0,"",HLOOKUP(G$13,'Quote Application form'!$C$113:$AR$264,ROW()-11,FALSE)),"")</f>
        <v/>
      </c>
      <c r="H87" t="str">
        <f>IFERROR(IF(HLOOKUP(H$13,'Quote Application form'!$C$113:$AR$264,ROW()-11,FALSE)=0,"",HLOOKUP(H$13,'Quote Application form'!$C$113:$AR$264,ROW()-11,FALSE)),"")</f>
        <v/>
      </c>
      <c r="I87" t="str">
        <f>IFERROR(IF(HLOOKUP(I$13,'Quote Application form'!$C$113:$AR$264,ROW()-11,FALSE)=0,"",HLOOKUP(I$13,'Quote Application form'!$C$113:$AR$264,ROW()-11,FALSE)),"")</f>
        <v/>
      </c>
      <c r="J87" t="str">
        <f>IFERROR(IF(HLOOKUP(J$13,'Quote Application form'!$C$113:$AR$264,ROW()-11,FALSE)=0,"",HLOOKUP(J$13,'Quote Application form'!$C$113:$AR$264,ROW()-11,FALSE)),"")</f>
        <v/>
      </c>
      <c r="K87" t="str">
        <f>IFERROR(IF(HLOOKUP(K$13,'Quote Application form'!$C$113:$AR$264,ROW()-11,FALSE)=0,"",HLOOKUP(K$13,'Quote Application form'!$C$113:$AR$264,ROW()-11,FALSE)),"")</f>
        <v/>
      </c>
      <c r="L87" t="str">
        <f>IFERROR(IF(HLOOKUP(L$13,'Quote Application form'!$C$113:$AR$264,ROW()-11,FALSE)=0,"",HLOOKUP(L$13,'Quote Application form'!$C$113:$AR$264,ROW()-11,FALSE)),"")</f>
        <v/>
      </c>
      <c r="M87" t="str">
        <f>IFERROR(IF(HLOOKUP(M$13,'Quote Application form'!$C$113:$AR$264,ROW()-11,FALSE)=0,"",HLOOKUP(M$13,'Quote Application form'!$C$113:$AR$264,ROW()-11,FALSE)),"")</f>
        <v/>
      </c>
      <c r="N87" t="str">
        <f>IFERROR(IF(HLOOKUP(N$13,'Quote Application form'!$C$113:$AR$264,ROW()-11,FALSE)=0,"",HLOOKUP(N$13,'Quote Application form'!$C$113:$AR$264,ROW()-11,FALSE)),"")</f>
        <v/>
      </c>
      <c r="O87" t="str">
        <f>IFERROR(IF(HLOOKUP(O$13,'Quote Application form'!$C$113:$AR$264,ROW()-11,FALSE)=0,"",HLOOKUP(O$13,'Quote Application form'!$C$113:$AR$264,ROW()-11,FALSE)),"")</f>
        <v/>
      </c>
      <c r="P87" t="str">
        <f>IFERROR(IF(HLOOKUP(P$13,'Quote Application form'!$C$113:$AR$264,ROW()-11,FALSE)=0,"",HLOOKUP(P$13,'Quote Application form'!$C$113:$AR$264,ROW()-11,FALSE)),"")</f>
        <v/>
      </c>
      <c r="Q87" t="str">
        <f>IFERROR(IF(HLOOKUP(Q$13,'Quote Application form'!$C$113:$AR$264,ROW()-11,FALSE)=0,"",HLOOKUP(Q$13,'Quote Application form'!$C$113:$AR$264,ROW()-11,FALSE)),"")</f>
        <v/>
      </c>
      <c r="R87" t="str">
        <f>IFERROR(IF(HLOOKUP(R$13,'Quote Application form'!$C$113:$AR$264,ROW()-11,FALSE)=0,"",HLOOKUP(R$13,'Quote Application form'!$C$113:$AR$264,ROW()-11,FALSE)),"")</f>
        <v/>
      </c>
      <c r="S87" t="str">
        <f>IFERROR(IF(HLOOKUP(S$13,'Quote Application form'!$C$113:$AR$264,ROW()-11,FALSE)=0,"",HLOOKUP(S$13,'Quote Application form'!$C$113:$AR$264,ROW()-11,FALSE)),"")</f>
        <v/>
      </c>
      <c r="T87" t="str">
        <f>IFERROR(IF(HLOOKUP(T$13,'Quote Application form'!$C$113:$AR$264,ROW()-11,FALSE)=0,"",HLOOKUP(T$13,'Quote Application form'!$C$113:$AR$264,ROW()-11,FALSE)),"")</f>
        <v/>
      </c>
      <c r="U87" t="str">
        <f>IFERROR(IF(HLOOKUP(U$13,'Quote Application form'!$C$113:$AR$264,ROW()-11,FALSE)=0,"",HLOOKUP(U$13,'Quote Application form'!$C$113:$AR$264,ROW()-11,FALSE)),"")</f>
        <v/>
      </c>
      <c r="V87" t="str">
        <f>IFERROR(IF(HLOOKUP(V$13,'Quote Application form'!$C$113:$AR$264,ROW()-11,FALSE)=0,"",HLOOKUP(V$13,'Quote Application form'!$C$113:$AR$264,ROW()-11,FALSE)),"")</f>
        <v/>
      </c>
      <c r="W87" t="str">
        <f>IFERROR(IF(HLOOKUP(W$13,'Quote Application form'!$C$113:$AR$264,ROW()-11,FALSE)=0,"",HLOOKUP(W$13,'Quote Application form'!$C$113:$AR$264,ROW()-11,FALSE)),"")</f>
        <v/>
      </c>
      <c r="X87" t="str">
        <f>IFERROR(IF(HLOOKUP(X$13,'Quote Application form'!$C$113:$AR$264,ROW()-11,FALSE)=0,"",HLOOKUP(X$13,'Quote Application form'!$C$113:$AR$264,ROW()-11,FALSE)),"")</f>
        <v/>
      </c>
      <c r="Y87" t="str">
        <f>IFERROR(IF(HLOOKUP(Y$13,'Quote Application form'!$C$113:$AR$264,ROW()-11,FALSE)=0,"",HLOOKUP(Y$13,'Quote Application form'!$C$113:$AR$264,ROW()-11,FALSE)),"")</f>
        <v/>
      </c>
      <c r="Z87" t="str">
        <f>IFERROR(IF(HLOOKUP(Z$13,'Quote Application form'!$C$113:$AR$264,ROW()-11,FALSE)=0,"",HLOOKUP(Z$13,'Quote Application form'!$C$113:$AR$264,ROW()-11,FALSE)),"")</f>
        <v/>
      </c>
      <c r="AA87" t="str">
        <f>IFERROR(IF(HLOOKUP(AA$13,'Quote Application form'!$C$113:$AR$264,ROW()-11,FALSE)=0,"",HLOOKUP(AA$13,'Quote Application form'!$C$113:$AR$264,ROW()-11,FALSE)),"")</f>
        <v/>
      </c>
      <c r="AB87" t="str">
        <f>IFERROR(IF(HLOOKUP(AB$13,'Quote Application form'!$C$113:$AR$264,ROW()-11,FALSE)=0,"",HLOOKUP(AB$13,'Quote Application form'!$C$113:$AR$264,ROW()-11,FALSE)),"")</f>
        <v/>
      </c>
      <c r="AC87" t="str">
        <f>IFERROR(IF(HLOOKUP(AC$13,'Quote Application form'!$C$113:$AR$264,ROW()-11,FALSE)=0,"",HLOOKUP(AC$13,'Quote Application form'!$C$113:$AR$264,ROW()-11,FALSE)),"")</f>
        <v/>
      </c>
      <c r="AD87" t="str">
        <f>IFERROR(IF(HLOOKUP(AD$13,'Quote Application form'!$C$113:$AR$264,ROW()-11,FALSE)=0,"",HLOOKUP(AD$13,'Quote Application form'!$C$113:$AR$264,ROW()-11,FALSE)),"")</f>
        <v/>
      </c>
      <c r="AE87" t="str">
        <f>IFERROR(IF(HLOOKUP(AE$13,'Quote Application form'!$C$113:$AR$264,ROW()-11,FALSE)=0,"",HLOOKUP(AE$13,'Quote Application form'!$C$113:$AR$264,ROW()-11,FALSE)),"")</f>
        <v/>
      </c>
      <c r="AF87" t="str">
        <f>IF('Quote Application form'!AJ188=0,"",HLOOKUP(AF$13,'Quote Application form'!$C$113:$AR$264,ROW()-11,FALSE))</f>
        <v/>
      </c>
      <c r="AG87" t="str">
        <f>IF('Quote Application form'!AK188=0,"",HLOOKUP(AG$13,'Quote Application form'!$C$113:$AR$264,ROW()-11,FALSE))</f>
        <v/>
      </c>
      <c r="AH87" t="str">
        <f>IF('Quote Application form'!AL188=0,"",HLOOKUP(AH$13,'Quote Application form'!$C$113:$AR$264,ROW()-11,FALSE))</f>
        <v/>
      </c>
      <c r="AI87" t="str">
        <f>IF('Quote Application form'!AM188=0,"",HLOOKUP(AI$13,'Quote Application form'!$C$113:$AR$264,ROW()-11,FALSE))</f>
        <v/>
      </c>
      <c r="AJ87" t="str">
        <f>IF('Quote Application form'!AN188=0,"",HLOOKUP(AJ$13,'Quote Application form'!$C$113:$AR$264,ROW()-11,FALSE))</f>
        <v/>
      </c>
      <c r="AK87" t="str">
        <f>IF('Quote Application form'!AO188=0,"",HLOOKUP(AK$13,'Quote Application form'!$C$113:$AR$264,ROW()-11,FALSE))</f>
        <v/>
      </c>
      <c r="AL87" t="str">
        <f>IF('Quote Application form'!AP188=0,"",HLOOKUP(AL$13,'Quote Application form'!$C$113:$AR$264,ROW()-11,FALSE))</f>
        <v/>
      </c>
      <c r="AM87" t="str">
        <f>IF('Quote Application form'!AQ188=0,"",HLOOKUP(AM$13,'Quote Application form'!$C$113:$AR$264,ROW()-11,FALSE))</f>
        <v/>
      </c>
      <c r="AN87" t="str">
        <f>IF('Quote Application form'!AR188=0,"",HLOOKUP(AN$13,'Quote Application form'!$C$113:$AR$264,ROW()-11,FALSE))</f>
        <v/>
      </c>
      <c r="AO87" t="str">
        <f>IF('Quote Application form'!AS188=0,"",HLOOKUP(AO$13,'Quote Application form'!$C$113:$AR$264,ROW()-11,FALSE))</f>
        <v/>
      </c>
      <c r="AP87" t="str">
        <f>IF('Quote Application form'!AT188=0,"",HLOOKUP(AP$13,'Quote Application form'!$C$113:$AR$264,ROW()-11,FALSE))</f>
        <v/>
      </c>
    </row>
    <row r="88" spans="1:42" x14ac:dyDescent="0.2">
      <c r="A88" t="str">
        <f>IFERROR(IF(HLOOKUP(A$13,'Quote Application form'!$C$113:$AR$264,ROW()-11,FALSE)=0,"",HLOOKUP(A$13,'Quote Application form'!$C$113:$AR$264,ROW()-11,FALSE)),"")</f>
        <v/>
      </c>
      <c r="B88" t="str">
        <f>IFERROR(IF(HLOOKUP(B$13,'Quote Application form'!$C$113:$AR$264,ROW()-11,FALSE)=0,"",HLOOKUP(B$13,'Quote Application form'!$C$113:$AR$264,ROW()-11,FALSE)),"")</f>
        <v/>
      </c>
      <c r="C88" t="str">
        <f>IFERROR(IF(HLOOKUP(C$13,'Quote Application form'!$C$113:$AR$264,ROW()-11,FALSE)=0,"",HLOOKUP(C$13,'Quote Application form'!$C$113:$AR$264,ROW()-11,FALSE)),"")</f>
        <v/>
      </c>
      <c r="D88" t="str">
        <f>IFERROR(IF(HLOOKUP(D$13,'Quote Application form'!$C$113:$AR$264,ROW()-11,FALSE)=0,"",HLOOKUP(D$13,'Quote Application form'!$C$113:$AR$264,ROW()-11,FALSE)),"")</f>
        <v/>
      </c>
      <c r="E88" t="str">
        <f>IFERROR(IF(HLOOKUP(E$13,'Quote Application form'!$C$113:$AR$264,ROW()-11,FALSE)=0,"",HLOOKUP(E$13,'Quote Application form'!$C$113:$AR$264,ROW()-11,FALSE)),"")</f>
        <v/>
      </c>
      <c r="F88" t="str">
        <f>IFERROR(IF(HLOOKUP(F$13,'Quote Application form'!$C$113:$AR$264,ROW()-11,FALSE)=0,"",HLOOKUP(F$13,'Quote Application form'!$C$113:$AR$264,ROW()-11,FALSE)),"")</f>
        <v/>
      </c>
      <c r="G88" t="str">
        <f>IFERROR(IF(HLOOKUP(G$13,'Quote Application form'!$C$113:$AR$264,ROW()-11,FALSE)=0,"",HLOOKUP(G$13,'Quote Application form'!$C$113:$AR$264,ROW()-11,FALSE)),"")</f>
        <v/>
      </c>
      <c r="H88" t="str">
        <f>IFERROR(IF(HLOOKUP(H$13,'Quote Application form'!$C$113:$AR$264,ROW()-11,FALSE)=0,"",HLOOKUP(H$13,'Quote Application form'!$C$113:$AR$264,ROW()-11,FALSE)),"")</f>
        <v/>
      </c>
      <c r="I88" t="str">
        <f>IFERROR(IF(HLOOKUP(I$13,'Quote Application form'!$C$113:$AR$264,ROW()-11,FALSE)=0,"",HLOOKUP(I$13,'Quote Application form'!$C$113:$AR$264,ROW()-11,FALSE)),"")</f>
        <v/>
      </c>
      <c r="J88" t="str">
        <f>IFERROR(IF(HLOOKUP(J$13,'Quote Application form'!$C$113:$AR$264,ROW()-11,FALSE)=0,"",HLOOKUP(J$13,'Quote Application form'!$C$113:$AR$264,ROW()-11,FALSE)),"")</f>
        <v/>
      </c>
      <c r="K88" t="str">
        <f>IFERROR(IF(HLOOKUP(K$13,'Quote Application form'!$C$113:$AR$264,ROW()-11,FALSE)=0,"",HLOOKUP(K$13,'Quote Application form'!$C$113:$AR$264,ROW()-11,FALSE)),"")</f>
        <v/>
      </c>
      <c r="L88" t="str">
        <f>IFERROR(IF(HLOOKUP(L$13,'Quote Application form'!$C$113:$AR$264,ROW()-11,FALSE)=0,"",HLOOKUP(L$13,'Quote Application form'!$C$113:$AR$264,ROW()-11,FALSE)),"")</f>
        <v/>
      </c>
      <c r="M88" t="str">
        <f>IFERROR(IF(HLOOKUP(M$13,'Quote Application form'!$C$113:$AR$264,ROW()-11,FALSE)=0,"",HLOOKUP(M$13,'Quote Application form'!$C$113:$AR$264,ROW()-11,FALSE)),"")</f>
        <v/>
      </c>
      <c r="N88" t="str">
        <f>IFERROR(IF(HLOOKUP(N$13,'Quote Application form'!$C$113:$AR$264,ROW()-11,FALSE)=0,"",HLOOKUP(N$13,'Quote Application form'!$C$113:$AR$264,ROW()-11,FALSE)),"")</f>
        <v/>
      </c>
      <c r="O88" t="str">
        <f>IFERROR(IF(HLOOKUP(O$13,'Quote Application form'!$C$113:$AR$264,ROW()-11,FALSE)=0,"",HLOOKUP(O$13,'Quote Application form'!$C$113:$AR$264,ROW()-11,FALSE)),"")</f>
        <v/>
      </c>
      <c r="P88" t="str">
        <f>IFERROR(IF(HLOOKUP(P$13,'Quote Application form'!$C$113:$AR$264,ROW()-11,FALSE)=0,"",HLOOKUP(P$13,'Quote Application form'!$C$113:$AR$264,ROW()-11,FALSE)),"")</f>
        <v/>
      </c>
      <c r="Q88" t="str">
        <f>IFERROR(IF(HLOOKUP(Q$13,'Quote Application form'!$C$113:$AR$264,ROW()-11,FALSE)=0,"",HLOOKUP(Q$13,'Quote Application form'!$C$113:$AR$264,ROW()-11,FALSE)),"")</f>
        <v/>
      </c>
      <c r="R88" t="str">
        <f>IFERROR(IF(HLOOKUP(R$13,'Quote Application form'!$C$113:$AR$264,ROW()-11,FALSE)=0,"",HLOOKUP(R$13,'Quote Application form'!$C$113:$AR$264,ROW()-11,FALSE)),"")</f>
        <v/>
      </c>
      <c r="S88" t="str">
        <f>IFERROR(IF(HLOOKUP(S$13,'Quote Application form'!$C$113:$AR$264,ROW()-11,FALSE)=0,"",HLOOKUP(S$13,'Quote Application form'!$C$113:$AR$264,ROW()-11,FALSE)),"")</f>
        <v/>
      </c>
      <c r="T88" t="str">
        <f>IFERROR(IF(HLOOKUP(T$13,'Quote Application form'!$C$113:$AR$264,ROW()-11,FALSE)=0,"",HLOOKUP(T$13,'Quote Application form'!$C$113:$AR$264,ROW()-11,FALSE)),"")</f>
        <v/>
      </c>
      <c r="U88" t="str">
        <f>IFERROR(IF(HLOOKUP(U$13,'Quote Application form'!$C$113:$AR$264,ROW()-11,FALSE)=0,"",HLOOKUP(U$13,'Quote Application form'!$C$113:$AR$264,ROW()-11,FALSE)),"")</f>
        <v/>
      </c>
      <c r="V88" t="str">
        <f>IFERROR(IF(HLOOKUP(V$13,'Quote Application form'!$C$113:$AR$264,ROW()-11,FALSE)=0,"",HLOOKUP(V$13,'Quote Application form'!$C$113:$AR$264,ROW()-11,FALSE)),"")</f>
        <v/>
      </c>
      <c r="W88" t="str">
        <f>IFERROR(IF(HLOOKUP(W$13,'Quote Application form'!$C$113:$AR$264,ROW()-11,FALSE)=0,"",HLOOKUP(W$13,'Quote Application form'!$C$113:$AR$264,ROW()-11,FALSE)),"")</f>
        <v/>
      </c>
      <c r="X88" t="str">
        <f>IFERROR(IF(HLOOKUP(X$13,'Quote Application form'!$C$113:$AR$264,ROW()-11,FALSE)=0,"",HLOOKUP(X$13,'Quote Application form'!$C$113:$AR$264,ROW()-11,FALSE)),"")</f>
        <v/>
      </c>
      <c r="Y88" t="str">
        <f>IFERROR(IF(HLOOKUP(Y$13,'Quote Application form'!$C$113:$AR$264,ROW()-11,FALSE)=0,"",HLOOKUP(Y$13,'Quote Application form'!$C$113:$AR$264,ROW()-11,FALSE)),"")</f>
        <v/>
      </c>
      <c r="Z88" t="str">
        <f>IFERROR(IF(HLOOKUP(Z$13,'Quote Application form'!$C$113:$AR$264,ROW()-11,FALSE)=0,"",HLOOKUP(Z$13,'Quote Application form'!$C$113:$AR$264,ROW()-11,FALSE)),"")</f>
        <v/>
      </c>
      <c r="AA88" t="str">
        <f>IFERROR(IF(HLOOKUP(AA$13,'Quote Application form'!$C$113:$AR$264,ROW()-11,FALSE)=0,"",HLOOKUP(AA$13,'Quote Application form'!$C$113:$AR$264,ROW()-11,FALSE)),"")</f>
        <v/>
      </c>
      <c r="AB88" t="str">
        <f>IFERROR(IF(HLOOKUP(AB$13,'Quote Application form'!$C$113:$AR$264,ROW()-11,FALSE)=0,"",HLOOKUP(AB$13,'Quote Application form'!$C$113:$AR$264,ROW()-11,FALSE)),"")</f>
        <v/>
      </c>
      <c r="AC88" t="str">
        <f>IFERROR(IF(HLOOKUP(AC$13,'Quote Application form'!$C$113:$AR$264,ROW()-11,FALSE)=0,"",HLOOKUP(AC$13,'Quote Application form'!$C$113:$AR$264,ROW()-11,FALSE)),"")</f>
        <v/>
      </c>
      <c r="AD88" t="str">
        <f>IFERROR(IF(HLOOKUP(AD$13,'Quote Application form'!$C$113:$AR$264,ROW()-11,FALSE)=0,"",HLOOKUP(AD$13,'Quote Application form'!$C$113:$AR$264,ROW()-11,FALSE)),"")</f>
        <v/>
      </c>
      <c r="AE88" t="str">
        <f>IFERROR(IF(HLOOKUP(AE$13,'Quote Application form'!$C$113:$AR$264,ROW()-11,FALSE)=0,"",HLOOKUP(AE$13,'Quote Application form'!$C$113:$AR$264,ROW()-11,FALSE)),"")</f>
        <v/>
      </c>
      <c r="AF88" t="str">
        <f>IF('Quote Application form'!AJ189=0,"",HLOOKUP(AF$13,'Quote Application form'!$C$113:$AR$264,ROW()-11,FALSE))</f>
        <v/>
      </c>
      <c r="AG88" t="str">
        <f>IF('Quote Application form'!AK189=0,"",HLOOKUP(AG$13,'Quote Application form'!$C$113:$AR$264,ROW()-11,FALSE))</f>
        <v/>
      </c>
      <c r="AH88" t="str">
        <f>IF('Quote Application form'!AL189=0,"",HLOOKUP(AH$13,'Quote Application form'!$C$113:$AR$264,ROW()-11,FALSE))</f>
        <v/>
      </c>
      <c r="AI88" t="str">
        <f>IF('Quote Application form'!AM189=0,"",HLOOKUP(AI$13,'Quote Application form'!$C$113:$AR$264,ROW()-11,FALSE))</f>
        <v/>
      </c>
      <c r="AJ88" t="str">
        <f>IF('Quote Application form'!AN189=0,"",HLOOKUP(AJ$13,'Quote Application form'!$C$113:$AR$264,ROW()-11,FALSE))</f>
        <v/>
      </c>
      <c r="AK88" t="str">
        <f>IF('Quote Application form'!AO189=0,"",HLOOKUP(AK$13,'Quote Application form'!$C$113:$AR$264,ROW()-11,FALSE))</f>
        <v/>
      </c>
      <c r="AL88" t="str">
        <f>IF('Quote Application form'!AP189=0,"",HLOOKUP(AL$13,'Quote Application form'!$C$113:$AR$264,ROW()-11,FALSE))</f>
        <v/>
      </c>
      <c r="AM88" t="str">
        <f>IF('Quote Application form'!AQ189=0,"",HLOOKUP(AM$13,'Quote Application form'!$C$113:$AR$264,ROW()-11,FALSE))</f>
        <v/>
      </c>
      <c r="AN88" t="str">
        <f>IF('Quote Application form'!AR189=0,"",HLOOKUP(AN$13,'Quote Application form'!$C$113:$AR$264,ROW()-11,FALSE))</f>
        <v/>
      </c>
      <c r="AO88" t="str">
        <f>IF('Quote Application form'!AS189=0,"",HLOOKUP(AO$13,'Quote Application form'!$C$113:$AR$264,ROW()-11,FALSE))</f>
        <v/>
      </c>
      <c r="AP88" t="str">
        <f>IF('Quote Application form'!AT189=0,"",HLOOKUP(AP$13,'Quote Application form'!$C$113:$AR$264,ROW()-11,FALSE))</f>
        <v/>
      </c>
    </row>
    <row r="89" spans="1:42" x14ac:dyDescent="0.2">
      <c r="A89" t="str">
        <f>IFERROR(IF(HLOOKUP(A$13,'Quote Application form'!$C$113:$AR$264,ROW()-11,FALSE)=0,"",HLOOKUP(A$13,'Quote Application form'!$C$113:$AR$264,ROW()-11,FALSE)),"")</f>
        <v/>
      </c>
      <c r="B89" t="str">
        <f>IFERROR(IF(HLOOKUP(B$13,'Quote Application form'!$C$113:$AR$264,ROW()-11,FALSE)=0,"",HLOOKUP(B$13,'Quote Application form'!$C$113:$AR$264,ROW()-11,FALSE)),"")</f>
        <v/>
      </c>
      <c r="C89" t="str">
        <f>IFERROR(IF(HLOOKUP(C$13,'Quote Application form'!$C$113:$AR$264,ROW()-11,FALSE)=0,"",HLOOKUP(C$13,'Quote Application form'!$C$113:$AR$264,ROW()-11,FALSE)),"")</f>
        <v/>
      </c>
      <c r="D89" t="str">
        <f>IFERROR(IF(HLOOKUP(D$13,'Quote Application form'!$C$113:$AR$264,ROW()-11,FALSE)=0,"",HLOOKUP(D$13,'Quote Application form'!$C$113:$AR$264,ROW()-11,FALSE)),"")</f>
        <v/>
      </c>
      <c r="E89" t="str">
        <f>IFERROR(IF(HLOOKUP(E$13,'Quote Application form'!$C$113:$AR$264,ROW()-11,FALSE)=0,"",HLOOKUP(E$13,'Quote Application form'!$C$113:$AR$264,ROW()-11,FALSE)),"")</f>
        <v/>
      </c>
      <c r="F89" t="str">
        <f>IFERROR(IF(HLOOKUP(F$13,'Quote Application form'!$C$113:$AR$264,ROW()-11,FALSE)=0,"",HLOOKUP(F$13,'Quote Application form'!$C$113:$AR$264,ROW()-11,FALSE)),"")</f>
        <v/>
      </c>
      <c r="G89" t="str">
        <f>IFERROR(IF(HLOOKUP(G$13,'Quote Application form'!$C$113:$AR$264,ROW()-11,FALSE)=0,"",HLOOKUP(G$13,'Quote Application form'!$C$113:$AR$264,ROW()-11,FALSE)),"")</f>
        <v/>
      </c>
      <c r="H89" t="str">
        <f>IFERROR(IF(HLOOKUP(H$13,'Quote Application form'!$C$113:$AR$264,ROW()-11,FALSE)=0,"",HLOOKUP(H$13,'Quote Application form'!$C$113:$AR$264,ROW()-11,FALSE)),"")</f>
        <v/>
      </c>
      <c r="I89" t="str">
        <f>IFERROR(IF(HLOOKUP(I$13,'Quote Application form'!$C$113:$AR$264,ROW()-11,FALSE)=0,"",HLOOKUP(I$13,'Quote Application form'!$C$113:$AR$264,ROW()-11,FALSE)),"")</f>
        <v/>
      </c>
      <c r="J89" t="str">
        <f>IFERROR(IF(HLOOKUP(J$13,'Quote Application form'!$C$113:$AR$264,ROW()-11,FALSE)=0,"",HLOOKUP(J$13,'Quote Application form'!$C$113:$AR$264,ROW()-11,FALSE)),"")</f>
        <v/>
      </c>
      <c r="K89" t="str">
        <f>IFERROR(IF(HLOOKUP(K$13,'Quote Application form'!$C$113:$AR$264,ROW()-11,FALSE)=0,"",HLOOKUP(K$13,'Quote Application form'!$C$113:$AR$264,ROW()-11,FALSE)),"")</f>
        <v/>
      </c>
      <c r="L89" t="str">
        <f>IFERROR(IF(HLOOKUP(L$13,'Quote Application form'!$C$113:$AR$264,ROW()-11,FALSE)=0,"",HLOOKUP(L$13,'Quote Application form'!$C$113:$AR$264,ROW()-11,FALSE)),"")</f>
        <v/>
      </c>
      <c r="M89" t="str">
        <f>IFERROR(IF(HLOOKUP(M$13,'Quote Application form'!$C$113:$AR$264,ROW()-11,FALSE)=0,"",HLOOKUP(M$13,'Quote Application form'!$C$113:$AR$264,ROW()-11,FALSE)),"")</f>
        <v/>
      </c>
      <c r="N89" t="str">
        <f>IFERROR(IF(HLOOKUP(N$13,'Quote Application form'!$C$113:$AR$264,ROW()-11,FALSE)=0,"",HLOOKUP(N$13,'Quote Application form'!$C$113:$AR$264,ROW()-11,FALSE)),"")</f>
        <v/>
      </c>
      <c r="O89" t="str">
        <f>IFERROR(IF(HLOOKUP(O$13,'Quote Application form'!$C$113:$AR$264,ROW()-11,FALSE)=0,"",HLOOKUP(O$13,'Quote Application form'!$C$113:$AR$264,ROW()-11,FALSE)),"")</f>
        <v/>
      </c>
      <c r="P89" t="str">
        <f>IFERROR(IF(HLOOKUP(P$13,'Quote Application form'!$C$113:$AR$264,ROW()-11,FALSE)=0,"",HLOOKUP(P$13,'Quote Application form'!$C$113:$AR$264,ROW()-11,FALSE)),"")</f>
        <v/>
      </c>
      <c r="Q89" t="str">
        <f>IFERROR(IF(HLOOKUP(Q$13,'Quote Application form'!$C$113:$AR$264,ROW()-11,FALSE)=0,"",HLOOKUP(Q$13,'Quote Application form'!$C$113:$AR$264,ROW()-11,FALSE)),"")</f>
        <v/>
      </c>
      <c r="R89" t="str">
        <f>IFERROR(IF(HLOOKUP(R$13,'Quote Application form'!$C$113:$AR$264,ROW()-11,FALSE)=0,"",HLOOKUP(R$13,'Quote Application form'!$C$113:$AR$264,ROW()-11,FALSE)),"")</f>
        <v/>
      </c>
      <c r="S89" t="str">
        <f>IFERROR(IF(HLOOKUP(S$13,'Quote Application form'!$C$113:$AR$264,ROW()-11,FALSE)=0,"",HLOOKUP(S$13,'Quote Application form'!$C$113:$AR$264,ROW()-11,FALSE)),"")</f>
        <v/>
      </c>
      <c r="T89" t="str">
        <f>IFERROR(IF(HLOOKUP(T$13,'Quote Application form'!$C$113:$AR$264,ROW()-11,FALSE)=0,"",HLOOKUP(T$13,'Quote Application form'!$C$113:$AR$264,ROW()-11,FALSE)),"")</f>
        <v/>
      </c>
      <c r="U89" t="str">
        <f>IFERROR(IF(HLOOKUP(U$13,'Quote Application form'!$C$113:$AR$264,ROW()-11,FALSE)=0,"",HLOOKUP(U$13,'Quote Application form'!$C$113:$AR$264,ROW()-11,FALSE)),"")</f>
        <v/>
      </c>
      <c r="V89" t="str">
        <f>IFERROR(IF(HLOOKUP(V$13,'Quote Application form'!$C$113:$AR$264,ROW()-11,FALSE)=0,"",HLOOKUP(V$13,'Quote Application form'!$C$113:$AR$264,ROW()-11,FALSE)),"")</f>
        <v/>
      </c>
      <c r="W89" t="str">
        <f>IFERROR(IF(HLOOKUP(W$13,'Quote Application form'!$C$113:$AR$264,ROW()-11,FALSE)=0,"",HLOOKUP(W$13,'Quote Application form'!$C$113:$AR$264,ROW()-11,FALSE)),"")</f>
        <v/>
      </c>
      <c r="X89" t="str">
        <f>IFERROR(IF(HLOOKUP(X$13,'Quote Application form'!$C$113:$AR$264,ROW()-11,FALSE)=0,"",HLOOKUP(X$13,'Quote Application form'!$C$113:$AR$264,ROW()-11,FALSE)),"")</f>
        <v/>
      </c>
      <c r="Y89" t="str">
        <f>IFERROR(IF(HLOOKUP(Y$13,'Quote Application form'!$C$113:$AR$264,ROW()-11,FALSE)=0,"",HLOOKUP(Y$13,'Quote Application form'!$C$113:$AR$264,ROW()-11,FALSE)),"")</f>
        <v/>
      </c>
      <c r="Z89" t="str">
        <f>IFERROR(IF(HLOOKUP(Z$13,'Quote Application form'!$C$113:$AR$264,ROW()-11,FALSE)=0,"",HLOOKUP(Z$13,'Quote Application form'!$C$113:$AR$264,ROW()-11,FALSE)),"")</f>
        <v/>
      </c>
      <c r="AA89" t="str">
        <f>IFERROR(IF(HLOOKUP(AA$13,'Quote Application form'!$C$113:$AR$264,ROW()-11,FALSE)=0,"",HLOOKUP(AA$13,'Quote Application form'!$C$113:$AR$264,ROW()-11,FALSE)),"")</f>
        <v/>
      </c>
      <c r="AB89" t="str">
        <f>IFERROR(IF(HLOOKUP(AB$13,'Quote Application form'!$C$113:$AR$264,ROW()-11,FALSE)=0,"",HLOOKUP(AB$13,'Quote Application form'!$C$113:$AR$264,ROW()-11,FALSE)),"")</f>
        <v/>
      </c>
      <c r="AC89" t="str">
        <f>IFERROR(IF(HLOOKUP(AC$13,'Quote Application form'!$C$113:$AR$264,ROW()-11,FALSE)=0,"",HLOOKUP(AC$13,'Quote Application form'!$C$113:$AR$264,ROW()-11,FALSE)),"")</f>
        <v/>
      </c>
      <c r="AD89" t="str">
        <f>IFERROR(IF(HLOOKUP(AD$13,'Quote Application form'!$C$113:$AR$264,ROW()-11,FALSE)=0,"",HLOOKUP(AD$13,'Quote Application form'!$C$113:$AR$264,ROW()-11,FALSE)),"")</f>
        <v/>
      </c>
      <c r="AE89" t="str">
        <f>IFERROR(IF(HLOOKUP(AE$13,'Quote Application form'!$C$113:$AR$264,ROW()-11,FALSE)=0,"",HLOOKUP(AE$13,'Quote Application form'!$C$113:$AR$264,ROW()-11,FALSE)),"")</f>
        <v/>
      </c>
      <c r="AF89" t="str">
        <f>IF('Quote Application form'!AJ190=0,"",HLOOKUP(AF$13,'Quote Application form'!$C$113:$AR$264,ROW()-11,FALSE))</f>
        <v/>
      </c>
      <c r="AG89" t="str">
        <f>IF('Quote Application form'!AK190=0,"",HLOOKUP(AG$13,'Quote Application form'!$C$113:$AR$264,ROW()-11,FALSE))</f>
        <v/>
      </c>
      <c r="AH89" t="str">
        <f>IF('Quote Application form'!AL190=0,"",HLOOKUP(AH$13,'Quote Application form'!$C$113:$AR$264,ROW()-11,FALSE))</f>
        <v/>
      </c>
      <c r="AI89" t="str">
        <f>IF('Quote Application form'!AM190=0,"",HLOOKUP(AI$13,'Quote Application form'!$C$113:$AR$264,ROW()-11,FALSE))</f>
        <v/>
      </c>
      <c r="AJ89" t="str">
        <f>IF('Quote Application form'!AN190=0,"",HLOOKUP(AJ$13,'Quote Application form'!$C$113:$AR$264,ROW()-11,FALSE))</f>
        <v/>
      </c>
      <c r="AK89" t="str">
        <f>IF('Quote Application form'!AO190=0,"",HLOOKUP(AK$13,'Quote Application form'!$C$113:$AR$264,ROW()-11,FALSE))</f>
        <v/>
      </c>
      <c r="AL89" t="str">
        <f>IF('Quote Application form'!AP190=0,"",HLOOKUP(AL$13,'Quote Application form'!$C$113:$AR$264,ROW()-11,FALSE))</f>
        <v/>
      </c>
      <c r="AM89" t="str">
        <f>IF('Quote Application form'!AQ190=0,"",HLOOKUP(AM$13,'Quote Application form'!$C$113:$AR$264,ROW()-11,FALSE))</f>
        <v/>
      </c>
      <c r="AN89" t="str">
        <f>IF('Quote Application form'!AR190=0,"",HLOOKUP(AN$13,'Quote Application form'!$C$113:$AR$264,ROW()-11,FALSE))</f>
        <v/>
      </c>
      <c r="AO89" t="str">
        <f>IF('Quote Application form'!AS190=0,"",HLOOKUP(AO$13,'Quote Application form'!$C$113:$AR$264,ROW()-11,FALSE))</f>
        <v/>
      </c>
      <c r="AP89" t="str">
        <f>IF('Quote Application form'!AT190=0,"",HLOOKUP(AP$13,'Quote Application form'!$C$113:$AR$264,ROW()-11,FALSE))</f>
        <v/>
      </c>
    </row>
    <row r="90" spans="1:42" x14ac:dyDescent="0.2">
      <c r="A90" t="str">
        <f>IFERROR(IF(HLOOKUP(A$13,'Quote Application form'!$C$113:$AR$264,ROW()-11,FALSE)=0,"",HLOOKUP(A$13,'Quote Application form'!$C$113:$AR$264,ROW()-11,FALSE)),"")</f>
        <v/>
      </c>
      <c r="B90" t="str">
        <f>IFERROR(IF(HLOOKUP(B$13,'Quote Application form'!$C$113:$AR$264,ROW()-11,FALSE)=0,"",HLOOKUP(B$13,'Quote Application form'!$C$113:$AR$264,ROW()-11,FALSE)),"")</f>
        <v/>
      </c>
      <c r="C90" t="str">
        <f>IFERROR(IF(HLOOKUP(C$13,'Quote Application form'!$C$113:$AR$264,ROW()-11,FALSE)=0,"",HLOOKUP(C$13,'Quote Application form'!$C$113:$AR$264,ROW()-11,FALSE)),"")</f>
        <v/>
      </c>
      <c r="D90" t="str">
        <f>IFERROR(IF(HLOOKUP(D$13,'Quote Application form'!$C$113:$AR$264,ROW()-11,FALSE)=0,"",HLOOKUP(D$13,'Quote Application form'!$C$113:$AR$264,ROW()-11,FALSE)),"")</f>
        <v/>
      </c>
      <c r="E90" t="str">
        <f>IFERROR(IF(HLOOKUP(E$13,'Quote Application form'!$C$113:$AR$264,ROW()-11,FALSE)=0,"",HLOOKUP(E$13,'Quote Application form'!$C$113:$AR$264,ROW()-11,FALSE)),"")</f>
        <v/>
      </c>
      <c r="F90" t="str">
        <f>IFERROR(IF(HLOOKUP(F$13,'Quote Application form'!$C$113:$AR$264,ROW()-11,FALSE)=0,"",HLOOKUP(F$13,'Quote Application form'!$C$113:$AR$264,ROW()-11,FALSE)),"")</f>
        <v/>
      </c>
      <c r="G90" t="str">
        <f>IFERROR(IF(HLOOKUP(G$13,'Quote Application form'!$C$113:$AR$264,ROW()-11,FALSE)=0,"",HLOOKUP(G$13,'Quote Application form'!$C$113:$AR$264,ROW()-11,FALSE)),"")</f>
        <v/>
      </c>
      <c r="H90" t="str">
        <f>IFERROR(IF(HLOOKUP(H$13,'Quote Application form'!$C$113:$AR$264,ROW()-11,FALSE)=0,"",HLOOKUP(H$13,'Quote Application form'!$C$113:$AR$264,ROW()-11,FALSE)),"")</f>
        <v/>
      </c>
      <c r="I90" t="str">
        <f>IFERROR(IF(HLOOKUP(I$13,'Quote Application form'!$C$113:$AR$264,ROW()-11,FALSE)=0,"",HLOOKUP(I$13,'Quote Application form'!$C$113:$AR$264,ROW()-11,FALSE)),"")</f>
        <v/>
      </c>
      <c r="J90" t="str">
        <f>IFERROR(IF(HLOOKUP(J$13,'Quote Application form'!$C$113:$AR$264,ROW()-11,FALSE)=0,"",HLOOKUP(J$13,'Quote Application form'!$C$113:$AR$264,ROW()-11,FALSE)),"")</f>
        <v/>
      </c>
      <c r="K90" t="str">
        <f>IFERROR(IF(HLOOKUP(K$13,'Quote Application form'!$C$113:$AR$264,ROW()-11,FALSE)=0,"",HLOOKUP(K$13,'Quote Application form'!$C$113:$AR$264,ROW()-11,FALSE)),"")</f>
        <v/>
      </c>
      <c r="L90" t="str">
        <f>IFERROR(IF(HLOOKUP(L$13,'Quote Application form'!$C$113:$AR$264,ROW()-11,FALSE)=0,"",HLOOKUP(L$13,'Quote Application form'!$C$113:$AR$264,ROW()-11,FALSE)),"")</f>
        <v/>
      </c>
      <c r="M90" t="str">
        <f>IFERROR(IF(HLOOKUP(M$13,'Quote Application form'!$C$113:$AR$264,ROW()-11,FALSE)=0,"",HLOOKUP(M$13,'Quote Application form'!$C$113:$AR$264,ROW()-11,FALSE)),"")</f>
        <v/>
      </c>
      <c r="N90" t="str">
        <f>IFERROR(IF(HLOOKUP(N$13,'Quote Application form'!$C$113:$AR$264,ROW()-11,FALSE)=0,"",HLOOKUP(N$13,'Quote Application form'!$C$113:$AR$264,ROW()-11,FALSE)),"")</f>
        <v/>
      </c>
      <c r="O90" t="str">
        <f>IFERROR(IF(HLOOKUP(O$13,'Quote Application form'!$C$113:$AR$264,ROW()-11,FALSE)=0,"",HLOOKUP(O$13,'Quote Application form'!$C$113:$AR$264,ROW()-11,FALSE)),"")</f>
        <v/>
      </c>
      <c r="P90" t="str">
        <f>IFERROR(IF(HLOOKUP(P$13,'Quote Application form'!$C$113:$AR$264,ROW()-11,FALSE)=0,"",HLOOKUP(P$13,'Quote Application form'!$C$113:$AR$264,ROW()-11,FALSE)),"")</f>
        <v/>
      </c>
      <c r="Q90" t="str">
        <f>IFERROR(IF(HLOOKUP(Q$13,'Quote Application form'!$C$113:$AR$264,ROW()-11,FALSE)=0,"",HLOOKUP(Q$13,'Quote Application form'!$C$113:$AR$264,ROW()-11,FALSE)),"")</f>
        <v/>
      </c>
      <c r="R90" t="str">
        <f>IFERROR(IF(HLOOKUP(R$13,'Quote Application form'!$C$113:$AR$264,ROW()-11,FALSE)=0,"",HLOOKUP(R$13,'Quote Application form'!$C$113:$AR$264,ROW()-11,FALSE)),"")</f>
        <v/>
      </c>
      <c r="S90" t="str">
        <f>IFERROR(IF(HLOOKUP(S$13,'Quote Application form'!$C$113:$AR$264,ROW()-11,FALSE)=0,"",HLOOKUP(S$13,'Quote Application form'!$C$113:$AR$264,ROW()-11,FALSE)),"")</f>
        <v/>
      </c>
      <c r="T90" t="str">
        <f>IFERROR(IF(HLOOKUP(T$13,'Quote Application form'!$C$113:$AR$264,ROW()-11,FALSE)=0,"",HLOOKUP(T$13,'Quote Application form'!$C$113:$AR$264,ROW()-11,FALSE)),"")</f>
        <v/>
      </c>
      <c r="U90" t="str">
        <f>IFERROR(IF(HLOOKUP(U$13,'Quote Application form'!$C$113:$AR$264,ROW()-11,FALSE)=0,"",HLOOKUP(U$13,'Quote Application form'!$C$113:$AR$264,ROW()-11,FALSE)),"")</f>
        <v/>
      </c>
      <c r="V90" t="str">
        <f>IFERROR(IF(HLOOKUP(V$13,'Quote Application form'!$C$113:$AR$264,ROW()-11,FALSE)=0,"",HLOOKUP(V$13,'Quote Application form'!$C$113:$AR$264,ROW()-11,FALSE)),"")</f>
        <v/>
      </c>
      <c r="W90" t="str">
        <f>IFERROR(IF(HLOOKUP(W$13,'Quote Application form'!$C$113:$AR$264,ROW()-11,FALSE)=0,"",HLOOKUP(W$13,'Quote Application form'!$C$113:$AR$264,ROW()-11,FALSE)),"")</f>
        <v/>
      </c>
      <c r="X90" t="str">
        <f>IFERROR(IF(HLOOKUP(X$13,'Quote Application form'!$C$113:$AR$264,ROW()-11,FALSE)=0,"",HLOOKUP(X$13,'Quote Application form'!$C$113:$AR$264,ROW()-11,FALSE)),"")</f>
        <v/>
      </c>
      <c r="Y90" t="str">
        <f>IFERROR(IF(HLOOKUP(Y$13,'Quote Application form'!$C$113:$AR$264,ROW()-11,FALSE)=0,"",HLOOKUP(Y$13,'Quote Application form'!$C$113:$AR$264,ROW()-11,FALSE)),"")</f>
        <v/>
      </c>
      <c r="Z90" t="str">
        <f>IFERROR(IF(HLOOKUP(Z$13,'Quote Application form'!$C$113:$AR$264,ROW()-11,FALSE)=0,"",HLOOKUP(Z$13,'Quote Application form'!$C$113:$AR$264,ROW()-11,FALSE)),"")</f>
        <v/>
      </c>
      <c r="AA90" t="str">
        <f>IFERROR(IF(HLOOKUP(AA$13,'Quote Application form'!$C$113:$AR$264,ROW()-11,FALSE)=0,"",HLOOKUP(AA$13,'Quote Application form'!$C$113:$AR$264,ROW()-11,FALSE)),"")</f>
        <v/>
      </c>
      <c r="AB90" t="str">
        <f>IFERROR(IF(HLOOKUP(AB$13,'Quote Application form'!$C$113:$AR$264,ROW()-11,FALSE)=0,"",HLOOKUP(AB$13,'Quote Application form'!$C$113:$AR$264,ROW()-11,FALSE)),"")</f>
        <v/>
      </c>
      <c r="AC90" t="str">
        <f>IFERROR(IF(HLOOKUP(AC$13,'Quote Application form'!$C$113:$AR$264,ROW()-11,FALSE)=0,"",HLOOKUP(AC$13,'Quote Application form'!$C$113:$AR$264,ROW()-11,FALSE)),"")</f>
        <v/>
      </c>
      <c r="AD90" t="str">
        <f>IFERROR(IF(HLOOKUP(AD$13,'Quote Application form'!$C$113:$AR$264,ROW()-11,FALSE)=0,"",HLOOKUP(AD$13,'Quote Application form'!$C$113:$AR$264,ROW()-11,FALSE)),"")</f>
        <v/>
      </c>
      <c r="AE90" t="str">
        <f>IFERROR(IF(HLOOKUP(AE$13,'Quote Application form'!$C$113:$AR$264,ROW()-11,FALSE)=0,"",HLOOKUP(AE$13,'Quote Application form'!$C$113:$AR$264,ROW()-11,FALSE)),"")</f>
        <v/>
      </c>
      <c r="AF90" t="str">
        <f>IF('Quote Application form'!AJ191=0,"",HLOOKUP(AF$13,'Quote Application form'!$C$113:$AR$264,ROW()-11,FALSE))</f>
        <v/>
      </c>
      <c r="AG90" t="str">
        <f>IF('Quote Application form'!AK191=0,"",HLOOKUP(AG$13,'Quote Application form'!$C$113:$AR$264,ROW()-11,FALSE))</f>
        <v/>
      </c>
      <c r="AH90" t="str">
        <f>IF('Quote Application form'!AL191=0,"",HLOOKUP(AH$13,'Quote Application form'!$C$113:$AR$264,ROW()-11,FALSE))</f>
        <v/>
      </c>
      <c r="AI90" t="str">
        <f>IF('Quote Application form'!AM191=0,"",HLOOKUP(AI$13,'Quote Application form'!$C$113:$AR$264,ROW()-11,FALSE))</f>
        <v/>
      </c>
      <c r="AJ90" t="str">
        <f>IF('Quote Application form'!AN191=0,"",HLOOKUP(AJ$13,'Quote Application form'!$C$113:$AR$264,ROW()-11,FALSE))</f>
        <v/>
      </c>
      <c r="AK90" t="str">
        <f>IF('Quote Application form'!AO191=0,"",HLOOKUP(AK$13,'Quote Application form'!$C$113:$AR$264,ROW()-11,FALSE))</f>
        <v/>
      </c>
      <c r="AL90" t="str">
        <f>IF('Quote Application form'!AP191=0,"",HLOOKUP(AL$13,'Quote Application form'!$C$113:$AR$264,ROW()-11,FALSE))</f>
        <v/>
      </c>
      <c r="AM90" t="str">
        <f>IF('Quote Application form'!AQ191=0,"",HLOOKUP(AM$13,'Quote Application form'!$C$113:$AR$264,ROW()-11,FALSE))</f>
        <v/>
      </c>
      <c r="AN90" t="str">
        <f>IF('Quote Application form'!AR191=0,"",HLOOKUP(AN$13,'Quote Application form'!$C$113:$AR$264,ROW()-11,FALSE))</f>
        <v/>
      </c>
      <c r="AO90" t="str">
        <f>IF('Quote Application form'!AS191=0,"",HLOOKUP(AO$13,'Quote Application form'!$C$113:$AR$264,ROW()-11,FALSE))</f>
        <v/>
      </c>
      <c r="AP90" t="str">
        <f>IF('Quote Application form'!AT191=0,"",HLOOKUP(AP$13,'Quote Application form'!$C$113:$AR$264,ROW()-11,FALSE))</f>
        <v/>
      </c>
    </row>
    <row r="91" spans="1:42" x14ac:dyDescent="0.2">
      <c r="A91" t="str">
        <f>IFERROR(IF(HLOOKUP(A$13,'Quote Application form'!$C$113:$AR$264,ROW()-11,FALSE)=0,"",HLOOKUP(A$13,'Quote Application form'!$C$113:$AR$264,ROW()-11,FALSE)),"")</f>
        <v/>
      </c>
      <c r="B91" t="str">
        <f>IFERROR(IF(HLOOKUP(B$13,'Quote Application form'!$C$113:$AR$264,ROW()-11,FALSE)=0,"",HLOOKUP(B$13,'Quote Application form'!$C$113:$AR$264,ROW()-11,FALSE)),"")</f>
        <v/>
      </c>
      <c r="C91" t="str">
        <f>IFERROR(IF(HLOOKUP(C$13,'Quote Application form'!$C$113:$AR$264,ROW()-11,FALSE)=0,"",HLOOKUP(C$13,'Quote Application form'!$C$113:$AR$264,ROW()-11,FALSE)),"")</f>
        <v/>
      </c>
      <c r="D91" t="str">
        <f>IFERROR(IF(HLOOKUP(D$13,'Quote Application form'!$C$113:$AR$264,ROW()-11,FALSE)=0,"",HLOOKUP(D$13,'Quote Application form'!$C$113:$AR$264,ROW()-11,FALSE)),"")</f>
        <v/>
      </c>
      <c r="E91" t="str">
        <f>IFERROR(IF(HLOOKUP(E$13,'Quote Application form'!$C$113:$AR$264,ROW()-11,FALSE)=0,"",HLOOKUP(E$13,'Quote Application form'!$C$113:$AR$264,ROW()-11,FALSE)),"")</f>
        <v/>
      </c>
      <c r="F91" t="str">
        <f>IFERROR(IF(HLOOKUP(F$13,'Quote Application form'!$C$113:$AR$264,ROW()-11,FALSE)=0,"",HLOOKUP(F$13,'Quote Application form'!$C$113:$AR$264,ROW()-11,FALSE)),"")</f>
        <v/>
      </c>
      <c r="G91" t="str">
        <f>IFERROR(IF(HLOOKUP(G$13,'Quote Application form'!$C$113:$AR$264,ROW()-11,FALSE)=0,"",HLOOKUP(G$13,'Quote Application form'!$C$113:$AR$264,ROW()-11,FALSE)),"")</f>
        <v/>
      </c>
      <c r="H91" t="str">
        <f>IFERROR(IF(HLOOKUP(H$13,'Quote Application form'!$C$113:$AR$264,ROW()-11,FALSE)=0,"",HLOOKUP(H$13,'Quote Application form'!$C$113:$AR$264,ROW()-11,FALSE)),"")</f>
        <v/>
      </c>
      <c r="I91" t="str">
        <f>IFERROR(IF(HLOOKUP(I$13,'Quote Application form'!$C$113:$AR$264,ROW()-11,FALSE)=0,"",HLOOKUP(I$13,'Quote Application form'!$C$113:$AR$264,ROW()-11,FALSE)),"")</f>
        <v/>
      </c>
      <c r="J91" t="str">
        <f>IFERROR(IF(HLOOKUP(J$13,'Quote Application form'!$C$113:$AR$264,ROW()-11,FALSE)=0,"",HLOOKUP(J$13,'Quote Application form'!$C$113:$AR$264,ROW()-11,FALSE)),"")</f>
        <v/>
      </c>
      <c r="K91" t="str">
        <f>IFERROR(IF(HLOOKUP(K$13,'Quote Application form'!$C$113:$AR$264,ROW()-11,FALSE)=0,"",HLOOKUP(K$13,'Quote Application form'!$C$113:$AR$264,ROW()-11,FALSE)),"")</f>
        <v/>
      </c>
      <c r="L91" t="str">
        <f>IFERROR(IF(HLOOKUP(L$13,'Quote Application form'!$C$113:$AR$264,ROW()-11,FALSE)=0,"",HLOOKUP(L$13,'Quote Application form'!$C$113:$AR$264,ROW()-11,FALSE)),"")</f>
        <v/>
      </c>
      <c r="M91" t="str">
        <f>IFERROR(IF(HLOOKUP(M$13,'Quote Application form'!$C$113:$AR$264,ROW()-11,FALSE)=0,"",HLOOKUP(M$13,'Quote Application form'!$C$113:$AR$264,ROW()-11,FALSE)),"")</f>
        <v/>
      </c>
      <c r="N91" t="str">
        <f>IFERROR(IF(HLOOKUP(N$13,'Quote Application form'!$C$113:$AR$264,ROW()-11,FALSE)=0,"",HLOOKUP(N$13,'Quote Application form'!$C$113:$AR$264,ROW()-11,FALSE)),"")</f>
        <v/>
      </c>
      <c r="O91" t="str">
        <f>IFERROR(IF(HLOOKUP(O$13,'Quote Application form'!$C$113:$AR$264,ROW()-11,FALSE)=0,"",HLOOKUP(O$13,'Quote Application form'!$C$113:$AR$264,ROW()-11,FALSE)),"")</f>
        <v/>
      </c>
      <c r="P91" t="str">
        <f>IFERROR(IF(HLOOKUP(P$13,'Quote Application form'!$C$113:$AR$264,ROW()-11,FALSE)=0,"",HLOOKUP(P$13,'Quote Application form'!$C$113:$AR$264,ROW()-11,FALSE)),"")</f>
        <v/>
      </c>
      <c r="Q91" t="str">
        <f>IFERROR(IF(HLOOKUP(Q$13,'Quote Application form'!$C$113:$AR$264,ROW()-11,FALSE)=0,"",HLOOKUP(Q$13,'Quote Application form'!$C$113:$AR$264,ROW()-11,FALSE)),"")</f>
        <v/>
      </c>
      <c r="R91" t="str">
        <f>IFERROR(IF(HLOOKUP(R$13,'Quote Application form'!$C$113:$AR$264,ROW()-11,FALSE)=0,"",HLOOKUP(R$13,'Quote Application form'!$C$113:$AR$264,ROW()-11,FALSE)),"")</f>
        <v/>
      </c>
      <c r="S91" t="str">
        <f>IFERROR(IF(HLOOKUP(S$13,'Quote Application form'!$C$113:$AR$264,ROW()-11,FALSE)=0,"",HLOOKUP(S$13,'Quote Application form'!$C$113:$AR$264,ROW()-11,FALSE)),"")</f>
        <v/>
      </c>
      <c r="T91" t="str">
        <f>IFERROR(IF(HLOOKUP(T$13,'Quote Application form'!$C$113:$AR$264,ROW()-11,FALSE)=0,"",HLOOKUP(T$13,'Quote Application form'!$C$113:$AR$264,ROW()-11,FALSE)),"")</f>
        <v/>
      </c>
      <c r="U91" t="str">
        <f>IFERROR(IF(HLOOKUP(U$13,'Quote Application form'!$C$113:$AR$264,ROW()-11,FALSE)=0,"",HLOOKUP(U$13,'Quote Application form'!$C$113:$AR$264,ROW()-11,FALSE)),"")</f>
        <v/>
      </c>
      <c r="V91" t="str">
        <f>IFERROR(IF(HLOOKUP(V$13,'Quote Application form'!$C$113:$AR$264,ROW()-11,FALSE)=0,"",HLOOKUP(V$13,'Quote Application form'!$C$113:$AR$264,ROW()-11,FALSE)),"")</f>
        <v/>
      </c>
      <c r="W91" t="str">
        <f>IFERROR(IF(HLOOKUP(W$13,'Quote Application form'!$C$113:$AR$264,ROW()-11,FALSE)=0,"",HLOOKUP(W$13,'Quote Application form'!$C$113:$AR$264,ROW()-11,FALSE)),"")</f>
        <v/>
      </c>
      <c r="X91" t="str">
        <f>IFERROR(IF(HLOOKUP(X$13,'Quote Application form'!$C$113:$AR$264,ROW()-11,FALSE)=0,"",HLOOKUP(X$13,'Quote Application form'!$C$113:$AR$264,ROW()-11,FALSE)),"")</f>
        <v/>
      </c>
      <c r="Y91" t="str">
        <f>IFERROR(IF(HLOOKUP(Y$13,'Quote Application form'!$C$113:$AR$264,ROW()-11,FALSE)=0,"",HLOOKUP(Y$13,'Quote Application form'!$C$113:$AR$264,ROW()-11,FALSE)),"")</f>
        <v/>
      </c>
      <c r="Z91" t="str">
        <f>IFERROR(IF(HLOOKUP(Z$13,'Quote Application form'!$C$113:$AR$264,ROW()-11,FALSE)=0,"",HLOOKUP(Z$13,'Quote Application form'!$C$113:$AR$264,ROW()-11,FALSE)),"")</f>
        <v/>
      </c>
      <c r="AA91" t="str">
        <f>IFERROR(IF(HLOOKUP(AA$13,'Quote Application form'!$C$113:$AR$264,ROW()-11,FALSE)=0,"",HLOOKUP(AA$13,'Quote Application form'!$C$113:$AR$264,ROW()-11,FALSE)),"")</f>
        <v/>
      </c>
      <c r="AB91" t="str">
        <f>IFERROR(IF(HLOOKUP(AB$13,'Quote Application form'!$C$113:$AR$264,ROW()-11,FALSE)=0,"",HLOOKUP(AB$13,'Quote Application form'!$C$113:$AR$264,ROW()-11,FALSE)),"")</f>
        <v/>
      </c>
      <c r="AC91" t="str">
        <f>IFERROR(IF(HLOOKUP(AC$13,'Quote Application form'!$C$113:$AR$264,ROW()-11,FALSE)=0,"",HLOOKUP(AC$13,'Quote Application form'!$C$113:$AR$264,ROW()-11,FALSE)),"")</f>
        <v/>
      </c>
      <c r="AD91" t="str">
        <f>IFERROR(IF(HLOOKUP(AD$13,'Quote Application form'!$C$113:$AR$264,ROW()-11,FALSE)=0,"",HLOOKUP(AD$13,'Quote Application form'!$C$113:$AR$264,ROW()-11,FALSE)),"")</f>
        <v/>
      </c>
      <c r="AE91" t="str">
        <f>IFERROR(IF(HLOOKUP(AE$13,'Quote Application form'!$C$113:$AR$264,ROW()-11,FALSE)=0,"",HLOOKUP(AE$13,'Quote Application form'!$C$113:$AR$264,ROW()-11,FALSE)),"")</f>
        <v/>
      </c>
      <c r="AF91" t="str">
        <f>IF('Quote Application form'!AJ192=0,"",HLOOKUP(AF$13,'Quote Application form'!$C$113:$AR$264,ROW()-11,FALSE))</f>
        <v/>
      </c>
      <c r="AG91" t="str">
        <f>IF('Quote Application form'!AK192=0,"",HLOOKUP(AG$13,'Quote Application form'!$C$113:$AR$264,ROW()-11,FALSE))</f>
        <v/>
      </c>
      <c r="AH91" t="str">
        <f>IF('Quote Application form'!AL192=0,"",HLOOKUP(AH$13,'Quote Application form'!$C$113:$AR$264,ROW()-11,FALSE))</f>
        <v/>
      </c>
      <c r="AI91" t="str">
        <f>IF('Quote Application form'!AM192=0,"",HLOOKUP(AI$13,'Quote Application form'!$C$113:$AR$264,ROW()-11,FALSE))</f>
        <v/>
      </c>
      <c r="AJ91" t="str">
        <f>IF('Quote Application form'!AN192=0,"",HLOOKUP(AJ$13,'Quote Application form'!$C$113:$AR$264,ROW()-11,FALSE))</f>
        <v/>
      </c>
      <c r="AK91" t="str">
        <f>IF('Quote Application form'!AO192=0,"",HLOOKUP(AK$13,'Quote Application form'!$C$113:$AR$264,ROW()-11,FALSE))</f>
        <v/>
      </c>
      <c r="AL91" t="str">
        <f>IF('Quote Application form'!AP192=0,"",HLOOKUP(AL$13,'Quote Application form'!$C$113:$AR$264,ROW()-11,FALSE))</f>
        <v/>
      </c>
      <c r="AM91" t="str">
        <f>IF('Quote Application form'!AQ192=0,"",HLOOKUP(AM$13,'Quote Application form'!$C$113:$AR$264,ROW()-11,FALSE))</f>
        <v/>
      </c>
      <c r="AN91" t="str">
        <f>IF('Quote Application form'!AR192=0,"",HLOOKUP(AN$13,'Quote Application form'!$C$113:$AR$264,ROW()-11,FALSE))</f>
        <v/>
      </c>
      <c r="AO91" t="str">
        <f>IF('Quote Application form'!AS192=0,"",HLOOKUP(AO$13,'Quote Application form'!$C$113:$AR$264,ROW()-11,FALSE))</f>
        <v/>
      </c>
      <c r="AP91" t="str">
        <f>IF('Quote Application form'!AT192=0,"",HLOOKUP(AP$13,'Quote Application form'!$C$113:$AR$264,ROW()-11,FALSE))</f>
        <v/>
      </c>
    </row>
    <row r="92" spans="1:42" x14ac:dyDescent="0.2">
      <c r="A92" t="str">
        <f>IFERROR(IF(HLOOKUP(A$13,'Quote Application form'!$C$113:$AR$264,ROW()-11,FALSE)=0,"",HLOOKUP(A$13,'Quote Application form'!$C$113:$AR$264,ROW()-11,FALSE)),"")</f>
        <v/>
      </c>
      <c r="B92" t="str">
        <f>IFERROR(IF(HLOOKUP(B$13,'Quote Application form'!$C$113:$AR$264,ROW()-11,FALSE)=0,"",HLOOKUP(B$13,'Quote Application form'!$C$113:$AR$264,ROW()-11,FALSE)),"")</f>
        <v/>
      </c>
      <c r="C92" t="str">
        <f>IFERROR(IF(HLOOKUP(C$13,'Quote Application form'!$C$113:$AR$264,ROW()-11,FALSE)=0,"",HLOOKUP(C$13,'Quote Application form'!$C$113:$AR$264,ROW()-11,FALSE)),"")</f>
        <v/>
      </c>
      <c r="D92" t="str">
        <f>IFERROR(IF(HLOOKUP(D$13,'Quote Application form'!$C$113:$AR$264,ROW()-11,FALSE)=0,"",HLOOKUP(D$13,'Quote Application form'!$C$113:$AR$264,ROW()-11,FALSE)),"")</f>
        <v/>
      </c>
      <c r="E92" t="str">
        <f>IFERROR(IF(HLOOKUP(E$13,'Quote Application form'!$C$113:$AR$264,ROW()-11,FALSE)=0,"",HLOOKUP(E$13,'Quote Application form'!$C$113:$AR$264,ROW()-11,FALSE)),"")</f>
        <v/>
      </c>
      <c r="F92" t="str">
        <f>IFERROR(IF(HLOOKUP(F$13,'Quote Application form'!$C$113:$AR$264,ROW()-11,FALSE)=0,"",HLOOKUP(F$13,'Quote Application form'!$C$113:$AR$264,ROW()-11,FALSE)),"")</f>
        <v/>
      </c>
      <c r="G92" t="str">
        <f>IFERROR(IF(HLOOKUP(G$13,'Quote Application form'!$C$113:$AR$264,ROW()-11,FALSE)=0,"",HLOOKUP(G$13,'Quote Application form'!$C$113:$AR$264,ROW()-11,FALSE)),"")</f>
        <v/>
      </c>
      <c r="H92" t="str">
        <f>IFERROR(IF(HLOOKUP(H$13,'Quote Application form'!$C$113:$AR$264,ROW()-11,FALSE)=0,"",HLOOKUP(H$13,'Quote Application form'!$C$113:$AR$264,ROW()-11,FALSE)),"")</f>
        <v/>
      </c>
      <c r="I92" t="str">
        <f>IFERROR(IF(HLOOKUP(I$13,'Quote Application form'!$C$113:$AR$264,ROW()-11,FALSE)=0,"",HLOOKUP(I$13,'Quote Application form'!$C$113:$AR$264,ROW()-11,FALSE)),"")</f>
        <v/>
      </c>
      <c r="J92" t="str">
        <f>IFERROR(IF(HLOOKUP(J$13,'Quote Application form'!$C$113:$AR$264,ROW()-11,FALSE)=0,"",HLOOKUP(J$13,'Quote Application form'!$C$113:$AR$264,ROW()-11,FALSE)),"")</f>
        <v/>
      </c>
      <c r="K92" t="str">
        <f>IFERROR(IF(HLOOKUP(K$13,'Quote Application form'!$C$113:$AR$264,ROW()-11,FALSE)=0,"",HLOOKUP(K$13,'Quote Application form'!$C$113:$AR$264,ROW()-11,FALSE)),"")</f>
        <v/>
      </c>
      <c r="L92" t="str">
        <f>IFERROR(IF(HLOOKUP(L$13,'Quote Application form'!$C$113:$AR$264,ROW()-11,FALSE)=0,"",HLOOKUP(L$13,'Quote Application form'!$C$113:$AR$264,ROW()-11,FALSE)),"")</f>
        <v/>
      </c>
      <c r="M92" t="str">
        <f>IFERROR(IF(HLOOKUP(M$13,'Quote Application form'!$C$113:$AR$264,ROW()-11,FALSE)=0,"",HLOOKUP(M$13,'Quote Application form'!$C$113:$AR$264,ROW()-11,FALSE)),"")</f>
        <v/>
      </c>
      <c r="N92" t="str">
        <f>IFERROR(IF(HLOOKUP(N$13,'Quote Application form'!$C$113:$AR$264,ROW()-11,FALSE)=0,"",HLOOKUP(N$13,'Quote Application form'!$C$113:$AR$264,ROW()-11,FALSE)),"")</f>
        <v/>
      </c>
      <c r="O92" t="str">
        <f>IFERROR(IF(HLOOKUP(O$13,'Quote Application form'!$C$113:$AR$264,ROW()-11,FALSE)=0,"",HLOOKUP(O$13,'Quote Application form'!$C$113:$AR$264,ROW()-11,FALSE)),"")</f>
        <v/>
      </c>
      <c r="P92" t="str">
        <f>IFERROR(IF(HLOOKUP(P$13,'Quote Application form'!$C$113:$AR$264,ROW()-11,FALSE)=0,"",HLOOKUP(P$13,'Quote Application form'!$C$113:$AR$264,ROW()-11,FALSE)),"")</f>
        <v/>
      </c>
      <c r="Q92" t="str">
        <f>IFERROR(IF(HLOOKUP(Q$13,'Quote Application form'!$C$113:$AR$264,ROW()-11,FALSE)=0,"",HLOOKUP(Q$13,'Quote Application form'!$C$113:$AR$264,ROW()-11,FALSE)),"")</f>
        <v/>
      </c>
      <c r="R92" t="str">
        <f>IFERROR(IF(HLOOKUP(R$13,'Quote Application form'!$C$113:$AR$264,ROW()-11,FALSE)=0,"",HLOOKUP(R$13,'Quote Application form'!$C$113:$AR$264,ROW()-11,FALSE)),"")</f>
        <v/>
      </c>
      <c r="S92" t="str">
        <f>IFERROR(IF(HLOOKUP(S$13,'Quote Application form'!$C$113:$AR$264,ROW()-11,FALSE)=0,"",HLOOKUP(S$13,'Quote Application form'!$C$113:$AR$264,ROW()-11,FALSE)),"")</f>
        <v/>
      </c>
      <c r="T92" t="str">
        <f>IFERROR(IF(HLOOKUP(T$13,'Quote Application form'!$C$113:$AR$264,ROW()-11,FALSE)=0,"",HLOOKUP(T$13,'Quote Application form'!$C$113:$AR$264,ROW()-11,FALSE)),"")</f>
        <v/>
      </c>
      <c r="U92" t="str">
        <f>IFERROR(IF(HLOOKUP(U$13,'Quote Application form'!$C$113:$AR$264,ROW()-11,FALSE)=0,"",HLOOKUP(U$13,'Quote Application form'!$C$113:$AR$264,ROW()-11,FALSE)),"")</f>
        <v/>
      </c>
      <c r="V92" t="str">
        <f>IFERROR(IF(HLOOKUP(V$13,'Quote Application form'!$C$113:$AR$264,ROW()-11,FALSE)=0,"",HLOOKUP(V$13,'Quote Application form'!$C$113:$AR$264,ROW()-11,FALSE)),"")</f>
        <v/>
      </c>
      <c r="W92" t="str">
        <f>IFERROR(IF(HLOOKUP(W$13,'Quote Application form'!$C$113:$AR$264,ROW()-11,FALSE)=0,"",HLOOKUP(W$13,'Quote Application form'!$C$113:$AR$264,ROW()-11,FALSE)),"")</f>
        <v/>
      </c>
      <c r="X92" t="str">
        <f>IFERROR(IF(HLOOKUP(X$13,'Quote Application form'!$C$113:$AR$264,ROW()-11,FALSE)=0,"",HLOOKUP(X$13,'Quote Application form'!$C$113:$AR$264,ROW()-11,FALSE)),"")</f>
        <v/>
      </c>
      <c r="Y92" t="str">
        <f>IFERROR(IF(HLOOKUP(Y$13,'Quote Application form'!$C$113:$AR$264,ROW()-11,FALSE)=0,"",HLOOKUP(Y$13,'Quote Application form'!$C$113:$AR$264,ROW()-11,FALSE)),"")</f>
        <v/>
      </c>
      <c r="Z92" t="str">
        <f>IFERROR(IF(HLOOKUP(Z$13,'Quote Application form'!$C$113:$AR$264,ROW()-11,FALSE)=0,"",HLOOKUP(Z$13,'Quote Application form'!$C$113:$AR$264,ROW()-11,FALSE)),"")</f>
        <v/>
      </c>
      <c r="AA92" t="str">
        <f>IFERROR(IF(HLOOKUP(AA$13,'Quote Application form'!$C$113:$AR$264,ROW()-11,FALSE)=0,"",HLOOKUP(AA$13,'Quote Application form'!$C$113:$AR$264,ROW()-11,FALSE)),"")</f>
        <v/>
      </c>
      <c r="AB92" t="str">
        <f>IFERROR(IF(HLOOKUP(AB$13,'Quote Application form'!$C$113:$AR$264,ROW()-11,FALSE)=0,"",HLOOKUP(AB$13,'Quote Application form'!$C$113:$AR$264,ROW()-11,FALSE)),"")</f>
        <v/>
      </c>
      <c r="AC92" t="str">
        <f>IFERROR(IF(HLOOKUP(AC$13,'Quote Application form'!$C$113:$AR$264,ROW()-11,FALSE)=0,"",HLOOKUP(AC$13,'Quote Application form'!$C$113:$AR$264,ROW()-11,FALSE)),"")</f>
        <v/>
      </c>
      <c r="AD92" t="str">
        <f>IFERROR(IF(HLOOKUP(AD$13,'Quote Application form'!$C$113:$AR$264,ROW()-11,FALSE)=0,"",HLOOKUP(AD$13,'Quote Application form'!$C$113:$AR$264,ROW()-11,FALSE)),"")</f>
        <v/>
      </c>
      <c r="AE92" t="str">
        <f>IFERROR(IF(HLOOKUP(AE$13,'Quote Application form'!$C$113:$AR$264,ROW()-11,FALSE)=0,"",HLOOKUP(AE$13,'Quote Application form'!$C$113:$AR$264,ROW()-11,FALSE)),"")</f>
        <v/>
      </c>
      <c r="AF92" t="str">
        <f>IF('Quote Application form'!AJ193=0,"",HLOOKUP(AF$13,'Quote Application form'!$C$113:$AR$264,ROW()-11,FALSE))</f>
        <v/>
      </c>
      <c r="AG92" t="str">
        <f>IF('Quote Application form'!AK193=0,"",HLOOKUP(AG$13,'Quote Application form'!$C$113:$AR$264,ROW()-11,FALSE))</f>
        <v/>
      </c>
      <c r="AH92" t="str">
        <f>IF('Quote Application form'!AL193=0,"",HLOOKUP(AH$13,'Quote Application form'!$C$113:$AR$264,ROW()-11,FALSE))</f>
        <v/>
      </c>
      <c r="AI92" t="str">
        <f>IF('Quote Application form'!AM193=0,"",HLOOKUP(AI$13,'Quote Application form'!$C$113:$AR$264,ROW()-11,FALSE))</f>
        <v/>
      </c>
      <c r="AJ92" t="str">
        <f>IF('Quote Application form'!AN193=0,"",HLOOKUP(AJ$13,'Quote Application form'!$C$113:$AR$264,ROW()-11,FALSE))</f>
        <v/>
      </c>
      <c r="AK92" t="str">
        <f>IF('Quote Application form'!AO193=0,"",HLOOKUP(AK$13,'Quote Application form'!$C$113:$AR$264,ROW()-11,FALSE))</f>
        <v/>
      </c>
      <c r="AL92" t="str">
        <f>IF('Quote Application form'!AP193=0,"",HLOOKUP(AL$13,'Quote Application form'!$C$113:$AR$264,ROW()-11,FALSE))</f>
        <v/>
      </c>
      <c r="AM92" t="str">
        <f>IF('Quote Application form'!AQ193=0,"",HLOOKUP(AM$13,'Quote Application form'!$C$113:$AR$264,ROW()-11,FALSE))</f>
        <v/>
      </c>
      <c r="AN92" t="str">
        <f>IF('Quote Application form'!AR193=0,"",HLOOKUP(AN$13,'Quote Application form'!$C$113:$AR$264,ROW()-11,FALSE))</f>
        <v/>
      </c>
      <c r="AO92" t="str">
        <f>IF('Quote Application form'!AS193=0,"",HLOOKUP(AO$13,'Quote Application form'!$C$113:$AR$264,ROW()-11,FALSE))</f>
        <v/>
      </c>
      <c r="AP92" t="str">
        <f>IF('Quote Application form'!AT193=0,"",HLOOKUP(AP$13,'Quote Application form'!$C$113:$AR$264,ROW()-11,FALSE))</f>
        <v/>
      </c>
    </row>
    <row r="93" spans="1:42" x14ac:dyDescent="0.2">
      <c r="A93" t="str">
        <f>IFERROR(IF(HLOOKUP(A$13,'Quote Application form'!$C$113:$AR$264,ROW()-11,FALSE)=0,"",HLOOKUP(A$13,'Quote Application form'!$C$113:$AR$264,ROW()-11,FALSE)),"")</f>
        <v/>
      </c>
      <c r="B93" t="str">
        <f>IFERROR(IF(HLOOKUP(B$13,'Quote Application form'!$C$113:$AR$264,ROW()-11,FALSE)=0,"",HLOOKUP(B$13,'Quote Application form'!$C$113:$AR$264,ROW()-11,FALSE)),"")</f>
        <v/>
      </c>
      <c r="C93" t="str">
        <f>IFERROR(IF(HLOOKUP(C$13,'Quote Application form'!$C$113:$AR$264,ROW()-11,FALSE)=0,"",HLOOKUP(C$13,'Quote Application form'!$C$113:$AR$264,ROW()-11,FALSE)),"")</f>
        <v/>
      </c>
      <c r="D93" t="str">
        <f>IFERROR(IF(HLOOKUP(D$13,'Quote Application form'!$C$113:$AR$264,ROW()-11,FALSE)=0,"",HLOOKUP(D$13,'Quote Application form'!$C$113:$AR$264,ROW()-11,FALSE)),"")</f>
        <v/>
      </c>
      <c r="E93" t="str">
        <f>IFERROR(IF(HLOOKUP(E$13,'Quote Application form'!$C$113:$AR$264,ROW()-11,FALSE)=0,"",HLOOKUP(E$13,'Quote Application form'!$C$113:$AR$264,ROW()-11,FALSE)),"")</f>
        <v/>
      </c>
      <c r="F93" t="str">
        <f>IFERROR(IF(HLOOKUP(F$13,'Quote Application form'!$C$113:$AR$264,ROW()-11,FALSE)=0,"",HLOOKUP(F$13,'Quote Application form'!$C$113:$AR$264,ROW()-11,FALSE)),"")</f>
        <v/>
      </c>
      <c r="G93" t="str">
        <f>IFERROR(IF(HLOOKUP(G$13,'Quote Application form'!$C$113:$AR$264,ROW()-11,FALSE)=0,"",HLOOKUP(G$13,'Quote Application form'!$C$113:$AR$264,ROW()-11,FALSE)),"")</f>
        <v/>
      </c>
      <c r="H93" t="str">
        <f>IFERROR(IF(HLOOKUP(H$13,'Quote Application form'!$C$113:$AR$264,ROW()-11,FALSE)=0,"",HLOOKUP(H$13,'Quote Application form'!$C$113:$AR$264,ROW()-11,FALSE)),"")</f>
        <v/>
      </c>
      <c r="I93" t="str">
        <f>IFERROR(IF(HLOOKUP(I$13,'Quote Application form'!$C$113:$AR$264,ROW()-11,FALSE)=0,"",HLOOKUP(I$13,'Quote Application form'!$C$113:$AR$264,ROW()-11,FALSE)),"")</f>
        <v/>
      </c>
      <c r="J93" t="str">
        <f>IFERROR(IF(HLOOKUP(J$13,'Quote Application form'!$C$113:$AR$264,ROW()-11,FALSE)=0,"",HLOOKUP(J$13,'Quote Application form'!$C$113:$AR$264,ROW()-11,FALSE)),"")</f>
        <v/>
      </c>
      <c r="K93" t="str">
        <f>IFERROR(IF(HLOOKUP(K$13,'Quote Application form'!$C$113:$AR$264,ROW()-11,FALSE)=0,"",HLOOKUP(K$13,'Quote Application form'!$C$113:$AR$264,ROW()-11,FALSE)),"")</f>
        <v/>
      </c>
      <c r="L93" t="str">
        <f>IFERROR(IF(HLOOKUP(L$13,'Quote Application form'!$C$113:$AR$264,ROW()-11,FALSE)=0,"",HLOOKUP(L$13,'Quote Application form'!$C$113:$AR$264,ROW()-11,FALSE)),"")</f>
        <v/>
      </c>
      <c r="M93" t="str">
        <f>IFERROR(IF(HLOOKUP(M$13,'Quote Application form'!$C$113:$AR$264,ROW()-11,FALSE)=0,"",HLOOKUP(M$13,'Quote Application form'!$C$113:$AR$264,ROW()-11,FALSE)),"")</f>
        <v/>
      </c>
      <c r="N93" t="str">
        <f>IFERROR(IF(HLOOKUP(N$13,'Quote Application form'!$C$113:$AR$264,ROW()-11,FALSE)=0,"",HLOOKUP(N$13,'Quote Application form'!$C$113:$AR$264,ROW()-11,FALSE)),"")</f>
        <v/>
      </c>
      <c r="O93" t="str">
        <f>IFERROR(IF(HLOOKUP(O$13,'Quote Application form'!$C$113:$AR$264,ROW()-11,FALSE)=0,"",HLOOKUP(O$13,'Quote Application form'!$C$113:$AR$264,ROW()-11,FALSE)),"")</f>
        <v/>
      </c>
      <c r="P93" t="str">
        <f>IFERROR(IF(HLOOKUP(P$13,'Quote Application form'!$C$113:$AR$264,ROW()-11,FALSE)=0,"",HLOOKUP(P$13,'Quote Application form'!$C$113:$AR$264,ROW()-11,FALSE)),"")</f>
        <v/>
      </c>
      <c r="Q93" t="str">
        <f>IFERROR(IF(HLOOKUP(Q$13,'Quote Application form'!$C$113:$AR$264,ROW()-11,FALSE)=0,"",HLOOKUP(Q$13,'Quote Application form'!$C$113:$AR$264,ROW()-11,FALSE)),"")</f>
        <v/>
      </c>
      <c r="R93" t="str">
        <f>IFERROR(IF(HLOOKUP(R$13,'Quote Application form'!$C$113:$AR$264,ROW()-11,FALSE)=0,"",HLOOKUP(R$13,'Quote Application form'!$C$113:$AR$264,ROW()-11,FALSE)),"")</f>
        <v/>
      </c>
      <c r="S93" t="str">
        <f>IFERROR(IF(HLOOKUP(S$13,'Quote Application form'!$C$113:$AR$264,ROW()-11,FALSE)=0,"",HLOOKUP(S$13,'Quote Application form'!$C$113:$AR$264,ROW()-11,FALSE)),"")</f>
        <v/>
      </c>
      <c r="T93" t="str">
        <f>IFERROR(IF(HLOOKUP(T$13,'Quote Application form'!$C$113:$AR$264,ROW()-11,FALSE)=0,"",HLOOKUP(T$13,'Quote Application form'!$C$113:$AR$264,ROW()-11,FALSE)),"")</f>
        <v/>
      </c>
      <c r="U93" t="str">
        <f>IFERROR(IF(HLOOKUP(U$13,'Quote Application form'!$C$113:$AR$264,ROW()-11,FALSE)=0,"",HLOOKUP(U$13,'Quote Application form'!$C$113:$AR$264,ROW()-11,FALSE)),"")</f>
        <v/>
      </c>
      <c r="V93" t="str">
        <f>IFERROR(IF(HLOOKUP(V$13,'Quote Application form'!$C$113:$AR$264,ROW()-11,FALSE)=0,"",HLOOKUP(V$13,'Quote Application form'!$C$113:$AR$264,ROW()-11,FALSE)),"")</f>
        <v/>
      </c>
      <c r="W93" t="str">
        <f>IFERROR(IF(HLOOKUP(W$13,'Quote Application form'!$C$113:$AR$264,ROW()-11,FALSE)=0,"",HLOOKUP(W$13,'Quote Application form'!$C$113:$AR$264,ROW()-11,FALSE)),"")</f>
        <v/>
      </c>
      <c r="X93" t="str">
        <f>IFERROR(IF(HLOOKUP(X$13,'Quote Application form'!$C$113:$AR$264,ROW()-11,FALSE)=0,"",HLOOKUP(X$13,'Quote Application form'!$C$113:$AR$264,ROW()-11,FALSE)),"")</f>
        <v/>
      </c>
      <c r="Y93" t="str">
        <f>IFERROR(IF(HLOOKUP(Y$13,'Quote Application form'!$C$113:$AR$264,ROW()-11,FALSE)=0,"",HLOOKUP(Y$13,'Quote Application form'!$C$113:$AR$264,ROW()-11,FALSE)),"")</f>
        <v/>
      </c>
      <c r="Z93" t="str">
        <f>IFERROR(IF(HLOOKUP(Z$13,'Quote Application form'!$C$113:$AR$264,ROW()-11,FALSE)=0,"",HLOOKUP(Z$13,'Quote Application form'!$C$113:$AR$264,ROW()-11,FALSE)),"")</f>
        <v/>
      </c>
      <c r="AA93" t="str">
        <f>IFERROR(IF(HLOOKUP(AA$13,'Quote Application form'!$C$113:$AR$264,ROW()-11,FALSE)=0,"",HLOOKUP(AA$13,'Quote Application form'!$C$113:$AR$264,ROW()-11,FALSE)),"")</f>
        <v/>
      </c>
      <c r="AB93" t="str">
        <f>IFERROR(IF(HLOOKUP(AB$13,'Quote Application form'!$C$113:$AR$264,ROW()-11,FALSE)=0,"",HLOOKUP(AB$13,'Quote Application form'!$C$113:$AR$264,ROW()-11,FALSE)),"")</f>
        <v/>
      </c>
      <c r="AC93" t="str">
        <f>IFERROR(IF(HLOOKUP(AC$13,'Quote Application form'!$C$113:$AR$264,ROW()-11,FALSE)=0,"",HLOOKUP(AC$13,'Quote Application form'!$C$113:$AR$264,ROW()-11,FALSE)),"")</f>
        <v/>
      </c>
      <c r="AD93" t="str">
        <f>IFERROR(IF(HLOOKUP(AD$13,'Quote Application form'!$C$113:$AR$264,ROW()-11,FALSE)=0,"",HLOOKUP(AD$13,'Quote Application form'!$C$113:$AR$264,ROW()-11,FALSE)),"")</f>
        <v/>
      </c>
      <c r="AE93" t="str">
        <f>IFERROR(IF(HLOOKUP(AE$13,'Quote Application form'!$C$113:$AR$264,ROW()-11,FALSE)=0,"",HLOOKUP(AE$13,'Quote Application form'!$C$113:$AR$264,ROW()-11,FALSE)),"")</f>
        <v/>
      </c>
      <c r="AF93" t="str">
        <f>IF('Quote Application form'!AJ194=0,"",HLOOKUP(AF$13,'Quote Application form'!$C$113:$AR$264,ROW()-11,FALSE))</f>
        <v/>
      </c>
      <c r="AG93" t="str">
        <f>IF('Quote Application form'!AK194=0,"",HLOOKUP(AG$13,'Quote Application form'!$C$113:$AR$264,ROW()-11,FALSE))</f>
        <v/>
      </c>
      <c r="AH93" t="str">
        <f>IF('Quote Application form'!AL194=0,"",HLOOKUP(AH$13,'Quote Application form'!$C$113:$AR$264,ROW()-11,FALSE))</f>
        <v/>
      </c>
      <c r="AI93" t="str">
        <f>IF('Quote Application form'!AM194=0,"",HLOOKUP(AI$13,'Quote Application form'!$C$113:$AR$264,ROW()-11,FALSE))</f>
        <v/>
      </c>
      <c r="AJ93" t="str">
        <f>IF('Quote Application form'!AN194=0,"",HLOOKUP(AJ$13,'Quote Application form'!$C$113:$AR$264,ROW()-11,FALSE))</f>
        <v/>
      </c>
      <c r="AK93" t="str">
        <f>IF('Quote Application form'!AO194=0,"",HLOOKUP(AK$13,'Quote Application form'!$C$113:$AR$264,ROW()-11,FALSE))</f>
        <v/>
      </c>
      <c r="AL93" t="str">
        <f>IF('Quote Application form'!AP194=0,"",HLOOKUP(AL$13,'Quote Application form'!$C$113:$AR$264,ROW()-11,FALSE))</f>
        <v/>
      </c>
      <c r="AM93" t="str">
        <f>IF('Quote Application form'!AQ194=0,"",HLOOKUP(AM$13,'Quote Application form'!$C$113:$AR$264,ROW()-11,FALSE))</f>
        <v/>
      </c>
      <c r="AN93" t="str">
        <f>IF('Quote Application form'!AR194=0,"",HLOOKUP(AN$13,'Quote Application form'!$C$113:$AR$264,ROW()-11,FALSE))</f>
        <v/>
      </c>
      <c r="AO93" t="str">
        <f>IF('Quote Application form'!AS194=0,"",HLOOKUP(AO$13,'Quote Application form'!$C$113:$AR$264,ROW()-11,FALSE))</f>
        <v/>
      </c>
      <c r="AP93" t="str">
        <f>IF('Quote Application form'!AT194=0,"",HLOOKUP(AP$13,'Quote Application form'!$C$113:$AR$264,ROW()-11,FALSE))</f>
        <v/>
      </c>
    </row>
    <row r="94" spans="1:42" x14ac:dyDescent="0.2">
      <c r="A94" t="str">
        <f>IFERROR(IF(HLOOKUP(A$13,'Quote Application form'!$C$113:$AR$264,ROW()-11,FALSE)=0,"",HLOOKUP(A$13,'Quote Application form'!$C$113:$AR$264,ROW()-11,FALSE)),"")</f>
        <v/>
      </c>
      <c r="B94" t="str">
        <f>IFERROR(IF(HLOOKUP(B$13,'Quote Application form'!$C$113:$AR$264,ROW()-11,FALSE)=0,"",HLOOKUP(B$13,'Quote Application form'!$C$113:$AR$264,ROW()-11,FALSE)),"")</f>
        <v/>
      </c>
      <c r="C94" t="str">
        <f>IFERROR(IF(HLOOKUP(C$13,'Quote Application form'!$C$113:$AR$264,ROW()-11,FALSE)=0,"",HLOOKUP(C$13,'Quote Application form'!$C$113:$AR$264,ROW()-11,FALSE)),"")</f>
        <v/>
      </c>
      <c r="D94" t="str">
        <f>IFERROR(IF(HLOOKUP(D$13,'Quote Application form'!$C$113:$AR$264,ROW()-11,FALSE)=0,"",HLOOKUP(D$13,'Quote Application form'!$C$113:$AR$264,ROW()-11,FALSE)),"")</f>
        <v/>
      </c>
      <c r="E94" t="str">
        <f>IFERROR(IF(HLOOKUP(E$13,'Quote Application form'!$C$113:$AR$264,ROW()-11,FALSE)=0,"",HLOOKUP(E$13,'Quote Application form'!$C$113:$AR$264,ROW()-11,FALSE)),"")</f>
        <v/>
      </c>
      <c r="F94" t="str">
        <f>IFERROR(IF(HLOOKUP(F$13,'Quote Application form'!$C$113:$AR$264,ROW()-11,FALSE)=0,"",HLOOKUP(F$13,'Quote Application form'!$C$113:$AR$264,ROW()-11,FALSE)),"")</f>
        <v/>
      </c>
      <c r="G94" t="str">
        <f>IFERROR(IF(HLOOKUP(G$13,'Quote Application form'!$C$113:$AR$264,ROW()-11,FALSE)=0,"",HLOOKUP(G$13,'Quote Application form'!$C$113:$AR$264,ROW()-11,FALSE)),"")</f>
        <v/>
      </c>
      <c r="H94" t="str">
        <f>IFERROR(IF(HLOOKUP(H$13,'Quote Application form'!$C$113:$AR$264,ROW()-11,FALSE)=0,"",HLOOKUP(H$13,'Quote Application form'!$C$113:$AR$264,ROW()-11,FALSE)),"")</f>
        <v/>
      </c>
      <c r="I94" t="str">
        <f>IFERROR(IF(HLOOKUP(I$13,'Quote Application form'!$C$113:$AR$264,ROW()-11,FALSE)=0,"",HLOOKUP(I$13,'Quote Application form'!$C$113:$AR$264,ROW()-11,FALSE)),"")</f>
        <v/>
      </c>
      <c r="J94" t="str">
        <f>IFERROR(IF(HLOOKUP(J$13,'Quote Application form'!$C$113:$AR$264,ROW()-11,FALSE)=0,"",HLOOKUP(J$13,'Quote Application form'!$C$113:$AR$264,ROW()-11,FALSE)),"")</f>
        <v/>
      </c>
      <c r="K94" t="str">
        <f>IFERROR(IF(HLOOKUP(K$13,'Quote Application form'!$C$113:$AR$264,ROW()-11,FALSE)=0,"",HLOOKUP(K$13,'Quote Application form'!$C$113:$AR$264,ROW()-11,FALSE)),"")</f>
        <v/>
      </c>
      <c r="L94" t="str">
        <f>IFERROR(IF(HLOOKUP(L$13,'Quote Application form'!$C$113:$AR$264,ROW()-11,FALSE)=0,"",HLOOKUP(L$13,'Quote Application form'!$C$113:$AR$264,ROW()-11,FALSE)),"")</f>
        <v/>
      </c>
      <c r="M94" t="str">
        <f>IFERROR(IF(HLOOKUP(M$13,'Quote Application form'!$C$113:$AR$264,ROW()-11,FALSE)=0,"",HLOOKUP(M$13,'Quote Application form'!$C$113:$AR$264,ROW()-11,FALSE)),"")</f>
        <v/>
      </c>
      <c r="N94" t="str">
        <f>IFERROR(IF(HLOOKUP(N$13,'Quote Application form'!$C$113:$AR$264,ROW()-11,FALSE)=0,"",HLOOKUP(N$13,'Quote Application form'!$C$113:$AR$264,ROW()-11,FALSE)),"")</f>
        <v/>
      </c>
      <c r="O94" t="str">
        <f>IFERROR(IF(HLOOKUP(O$13,'Quote Application form'!$C$113:$AR$264,ROW()-11,FALSE)=0,"",HLOOKUP(O$13,'Quote Application form'!$C$113:$AR$264,ROW()-11,FALSE)),"")</f>
        <v/>
      </c>
      <c r="P94" t="str">
        <f>IFERROR(IF(HLOOKUP(P$13,'Quote Application form'!$C$113:$AR$264,ROW()-11,FALSE)=0,"",HLOOKUP(P$13,'Quote Application form'!$C$113:$AR$264,ROW()-11,FALSE)),"")</f>
        <v/>
      </c>
      <c r="Q94" t="str">
        <f>IFERROR(IF(HLOOKUP(Q$13,'Quote Application form'!$C$113:$AR$264,ROW()-11,FALSE)=0,"",HLOOKUP(Q$13,'Quote Application form'!$C$113:$AR$264,ROW()-11,FALSE)),"")</f>
        <v/>
      </c>
      <c r="R94" t="str">
        <f>IFERROR(IF(HLOOKUP(R$13,'Quote Application form'!$C$113:$AR$264,ROW()-11,FALSE)=0,"",HLOOKUP(R$13,'Quote Application form'!$C$113:$AR$264,ROW()-11,FALSE)),"")</f>
        <v/>
      </c>
      <c r="S94" t="str">
        <f>IFERROR(IF(HLOOKUP(S$13,'Quote Application form'!$C$113:$AR$264,ROW()-11,FALSE)=0,"",HLOOKUP(S$13,'Quote Application form'!$C$113:$AR$264,ROW()-11,FALSE)),"")</f>
        <v/>
      </c>
      <c r="T94" t="str">
        <f>IFERROR(IF(HLOOKUP(T$13,'Quote Application form'!$C$113:$AR$264,ROW()-11,FALSE)=0,"",HLOOKUP(T$13,'Quote Application form'!$C$113:$AR$264,ROW()-11,FALSE)),"")</f>
        <v/>
      </c>
      <c r="U94" t="str">
        <f>IFERROR(IF(HLOOKUP(U$13,'Quote Application form'!$C$113:$AR$264,ROW()-11,FALSE)=0,"",HLOOKUP(U$13,'Quote Application form'!$C$113:$AR$264,ROW()-11,FALSE)),"")</f>
        <v/>
      </c>
      <c r="V94" t="str">
        <f>IFERROR(IF(HLOOKUP(V$13,'Quote Application form'!$C$113:$AR$264,ROW()-11,FALSE)=0,"",HLOOKUP(V$13,'Quote Application form'!$C$113:$AR$264,ROW()-11,FALSE)),"")</f>
        <v/>
      </c>
      <c r="W94" t="str">
        <f>IFERROR(IF(HLOOKUP(W$13,'Quote Application form'!$C$113:$AR$264,ROW()-11,FALSE)=0,"",HLOOKUP(W$13,'Quote Application form'!$C$113:$AR$264,ROW()-11,FALSE)),"")</f>
        <v/>
      </c>
      <c r="X94" t="str">
        <f>IFERROR(IF(HLOOKUP(X$13,'Quote Application form'!$C$113:$AR$264,ROW()-11,FALSE)=0,"",HLOOKUP(X$13,'Quote Application form'!$C$113:$AR$264,ROW()-11,FALSE)),"")</f>
        <v/>
      </c>
      <c r="Y94" t="str">
        <f>IFERROR(IF(HLOOKUP(Y$13,'Quote Application form'!$C$113:$AR$264,ROW()-11,FALSE)=0,"",HLOOKUP(Y$13,'Quote Application form'!$C$113:$AR$264,ROW()-11,FALSE)),"")</f>
        <v/>
      </c>
      <c r="Z94" t="str">
        <f>IFERROR(IF(HLOOKUP(Z$13,'Quote Application form'!$C$113:$AR$264,ROW()-11,FALSE)=0,"",HLOOKUP(Z$13,'Quote Application form'!$C$113:$AR$264,ROW()-11,FALSE)),"")</f>
        <v/>
      </c>
      <c r="AA94" t="str">
        <f>IFERROR(IF(HLOOKUP(AA$13,'Quote Application form'!$C$113:$AR$264,ROW()-11,FALSE)=0,"",HLOOKUP(AA$13,'Quote Application form'!$C$113:$AR$264,ROW()-11,FALSE)),"")</f>
        <v/>
      </c>
      <c r="AB94" t="str">
        <f>IFERROR(IF(HLOOKUP(AB$13,'Quote Application form'!$C$113:$AR$264,ROW()-11,FALSE)=0,"",HLOOKUP(AB$13,'Quote Application form'!$C$113:$AR$264,ROW()-11,FALSE)),"")</f>
        <v/>
      </c>
      <c r="AC94" t="str">
        <f>IFERROR(IF(HLOOKUP(AC$13,'Quote Application form'!$C$113:$AR$264,ROW()-11,FALSE)=0,"",HLOOKUP(AC$13,'Quote Application form'!$C$113:$AR$264,ROW()-11,FALSE)),"")</f>
        <v/>
      </c>
      <c r="AD94" t="str">
        <f>IFERROR(IF(HLOOKUP(AD$13,'Quote Application form'!$C$113:$AR$264,ROW()-11,FALSE)=0,"",HLOOKUP(AD$13,'Quote Application form'!$C$113:$AR$264,ROW()-11,FALSE)),"")</f>
        <v/>
      </c>
      <c r="AE94" t="str">
        <f>IFERROR(IF(HLOOKUP(AE$13,'Quote Application form'!$C$113:$AR$264,ROW()-11,FALSE)=0,"",HLOOKUP(AE$13,'Quote Application form'!$C$113:$AR$264,ROW()-11,FALSE)),"")</f>
        <v/>
      </c>
      <c r="AF94" t="str">
        <f>IF('Quote Application form'!AJ195=0,"",HLOOKUP(AF$13,'Quote Application form'!$C$113:$AR$264,ROW()-11,FALSE))</f>
        <v/>
      </c>
      <c r="AG94" t="str">
        <f>IF('Quote Application form'!AK195=0,"",HLOOKUP(AG$13,'Quote Application form'!$C$113:$AR$264,ROW()-11,FALSE))</f>
        <v/>
      </c>
      <c r="AH94" t="str">
        <f>IF('Quote Application form'!AL195=0,"",HLOOKUP(AH$13,'Quote Application form'!$C$113:$AR$264,ROW()-11,FALSE))</f>
        <v/>
      </c>
      <c r="AI94" t="str">
        <f>IF('Quote Application form'!AM195=0,"",HLOOKUP(AI$13,'Quote Application form'!$C$113:$AR$264,ROW()-11,FALSE))</f>
        <v/>
      </c>
      <c r="AJ94" t="str">
        <f>IF('Quote Application form'!AN195=0,"",HLOOKUP(AJ$13,'Quote Application form'!$C$113:$AR$264,ROW()-11,FALSE))</f>
        <v/>
      </c>
      <c r="AK94" t="str">
        <f>IF('Quote Application form'!AO195=0,"",HLOOKUP(AK$13,'Quote Application form'!$C$113:$AR$264,ROW()-11,FALSE))</f>
        <v/>
      </c>
      <c r="AL94" t="str">
        <f>IF('Quote Application form'!AP195=0,"",HLOOKUP(AL$13,'Quote Application form'!$C$113:$AR$264,ROW()-11,FALSE))</f>
        <v/>
      </c>
      <c r="AM94" t="str">
        <f>IF('Quote Application form'!AQ195=0,"",HLOOKUP(AM$13,'Quote Application form'!$C$113:$AR$264,ROW()-11,FALSE))</f>
        <v/>
      </c>
      <c r="AN94" t="str">
        <f>IF('Quote Application form'!AR195=0,"",HLOOKUP(AN$13,'Quote Application form'!$C$113:$AR$264,ROW()-11,FALSE))</f>
        <v/>
      </c>
      <c r="AO94" t="str">
        <f>IF('Quote Application form'!AS195=0,"",HLOOKUP(AO$13,'Quote Application form'!$C$113:$AR$264,ROW()-11,FALSE))</f>
        <v/>
      </c>
      <c r="AP94" t="str">
        <f>IF('Quote Application form'!AT195=0,"",HLOOKUP(AP$13,'Quote Application form'!$C$113:$AR$264,ROW()-11,FALSE))</f>
        <v/>
      </c>
    </row>
    <row r="95" spans="1:42" x14ac:dyDescent="0.2">
      <c r="A95" t="str">
        <f>IFERROR(IF(HLOOKUP(A$13,'Quote Application form'!$C$113:$AR$264,ROW()-11,FALSE)=0,"",HLOOKUP(A$13,'Quote Application form'!$C$113:$AR$264,ROW()-11,FALSE)),"")</f>
        <v/>
      </c>
      <c r="B95" t="str">
        <f>IFERROR(IF(HLOOKUP(B$13,'Quote Application form'!$C$113:$AR$264,ROW()-11,FALSE)=0,"",HLOOKUP(B$13,'Quote Application form'!$C$113:$AR$264,ROW()-11,FALSE)),"")</f>
        <v/>
      </c>
      <c r="C95" t="str">
        <f>IFERROR(IF(HLOOKUP(C$13,'Quote Application form'!$C$113:$AR$264,ROW()-11,FALSE)=0,"",HLOOKUP(C$13,'Quote Application form'!$C$113:$AR$264,ROW()-11,FALSE)),"")</f>
        <v/>
      </c>
      <c r="D95" t="str">
        <f>IFERROR(IF(HLOOKUP(D$13,'Quote Application form'!$C$113:$AR$264,ROW()-11,FALSE)=0,"",HLOOKUP(D$13,'Quote Application form'!$C$113:$AR$264,ROW()-11,FALSE)),"")</f>
        <v/>
      </c>
      <c r="E95" t="str">
        <f>IFERROR(IF(HLOOKUP(E$13,'Quote Application form'!$C$113:$AR$264,ROW()-11,FALSE)=0,"",HLOOKUP(E$13,'Quote Application form'!$C$113:$AR$264,ROW()-11,FALSE)),"")</f>
        <v/>
      </c>
      <c r="F95" t="str">
        <f>IFERROR(IF(HLOOKUP(F$13,'Quote Application form'!$C$113:$AR$264,ROW()-11,FALSE)=0,"",HLOOKUP(F$13,'Quote Application form'!$C$113:$AR$264,ROW()-11,FALSE)),"")</f>
        <v/>
      </c>
      <c r="G95" t="str">
        <f>IFERROR(IF(HLOOKUP(G$13,'Quote Application form'!$C$113:$AR$264,ROW()-11,FALSE)=0,"",HLOOKUP(G$13,'Quote Application form'!$C$113:$AR$264,ROW()-11,FALSE)),"")</f>
        <v/>
      </c>
      <c r="H95" t="str">
        <f>IFERROR(IF(HLOOKUP(H$13,'Quote Application form'!$C$113:$AR$264,ROW()-11,FALSE)=0,"",HLOOKUP(H$13,'Quote Application form'!$C$113:$AR$264,ROW()-11,FALSE)),"")</f>
        <v/>
      </c>
      <c r="I95" t="str">
        <f>IFERROR(IF(HLOOKUP(I$13,'Quote Application form'!$C$113:$AR$264,ROW()-11,FALSE)=0,"",HLOOKUP(I$13,'Quote Application form'!$C$113:$AR$264,ROW()-11,FALSE)),"")</f>
        <v/>
      </c>
      <c r="J95" t="str">
        <f>IFERROR(IF(HLOOKUP(J$13,'Quote Application form'!$C$113:$AR$264,ROW()-11,FALSE)=0,"",HLOOKUP(J$13,'Quote Application form'!$C$113:$AR$264,ROW()-11,FALSE)),"")</f>
        <v/>
      </c>
      <c r="K95" t="str">
        <f>IFERROR(IF(HLOOKUP(K$13,'Quote Application form'!$C$113:$AR$264,ROW()-11,FALSE)=0,"",HLOOKUP(K$13,'Quote Application form'!$C$113:$AR$264,ROW()-11,FALSE)),"")</f>
        <v/>
      </c>
      <c r="L95" t="str">
        <f>IFERROR(IF(HLOOKUP(L$13,'Quote Application form'!$C$113:$AR$264,ROW()-11,FALSE)=0,"",HLOOKUP(L$13,'Quote Application form'!$C$113:$AR$264,ROW()-11,FALSE)),"")</f>
        <v/>
      </c>
      <c r="M95" t="str">
        <f>IFERROR(IF(HLOOKUP(M$13,'Quote Application form'!$C$113:$AR$264,ROW()-11,FALSE)=0,"",HLOOKUP(M$13,'Quote Application form'!$C$113:$AR$264,ROW()-11,FALSE)),"")</f>
        <v/>
      </c>
      <c r="N95" t="str">
        <f>IFERROR(IF(HLOOKUP(N$13,'Quote Application form'!$C$113:$AR$264,ROW()-11,FALSE)=0,"",HLOOKUP(N$13,'Quote Application form'!$C$113:$AR$264,ROW()-11,FALSE)),"")</f>
        <v/>
      </c>
      <c r="O95" t="str">
        <f>IFERROR(IF(HLOOKUP(O$13,'Quote Application form'!$C$113:$AR$264,ROW()-11,FALSE)=0,"",HLOOKUP(O$13,'Quote Application form'!$C$113:$AR$264,ROW()-11,FALSE)),"")</f>
        <v/>
      </c>
      <c r="P95" t="str">
        <f>IFERROR(IF(HLOOKUP(P$13,'Quote Application form'!$C$113:$AR$264,ROW()-11,FALSE)=0,"",HLOOKUP(P$13,'Quote Application form'!$C$113:$AR$264,ROW()-11,FALSE)),"")</f>
        <v/>
      </c>
      <c r="Q95" t="str">
        <f>IFERROR(IF(HLOOKUP(Q$13,'Quote Application form'!$C$113:$AR$264,ROW()-11,FALSE)=0,"",HLOOKUP(Q$13,'Quote Application form'!$C$113:$AR$264,ROW()-11,FALSE)),"")</f>
        <v/>
      </c>
      <c r="R95" t="str">
        <f>IFERROR(IF(HLOOKUP(R$13,'Quote Application form'!$C$113:$AR$264,ROW()-11,FALSE)=0,"",HLOOKUP(R$13,'Quote Application form'!$C$113:$AR$264,ROW()-11,FALSE)),"")</f>
        <v/>
      </c>
      <c r="S95" t="str">
        <f>IFERROR(IF(HLOOKUP(S$13,'Quote Application form'!$C$113:$AR$264,ROW()-11,FALSE)=0,"",HLOOKUP(S$13,'Quote Application form'!$C$113:$AR$264,ROW()-11,FALSE)),"")</f>
        <v/>
      </c>
      <c r="T95" t="str">
        <f>IFERROR(IF(HLOOKUP(T$13,'Quote Application form'!$C$113:$AR$264,ROW()-11,FALSE)=0,"",HLOOKUP(T$13,'Quote Application form'!$C$113:$AR$264,ROW()-11,FALSE)),"")</f>
        <v/>
      </c>
      <c r="U95" t="str">
        <f>IFERROR(IF(HLOOKUP(U$13,'Quote Application form'!$C$113:$AR$264,ROW()-11,FALSE)=0,"",HLOOKUP(U$13,'Quote Application form'!$C$113:$AR$264,ROW()-11,FALSE)),"")</f>
        <v/>
      </c>
      <c r="V95" t="str">
        <f>IFERROR(IF(HLOOKUP(V$13,'Quote Application form'!$C$113:$AR$264,ROW()-11,FALSE)=0,"",HLOOKUP(V$13,'Quote Application form'!$C$113:$AR$264,ROW()-11,FALSE)),"")</f>
        <v/>
      </c>
      <c r="W95" t="str">
        <f>IFERROR(IF(HLOOKUP(W$13,'Quote Application form'!$C$113:$AR$264,ROW()-11,FALSE)=0,"",HLOOKUP(W$13,'Quote Application form'!$C$113:$AR$264,ROW()-11,FALSE)),"")</f>
        <v/>
      </c>
      <c r="X95" t="str">
        <f>IFERROR(IF(HLOOKUP(X$13,'Quote Application form'!$C$113:$AR$264,ROW()-11,FALSE)=0,"",HLOOKUP(X$13,'Quote Application form'!$C$113:$AR$264,ROW()-11,FALSE)),"")</f>
        <v/>
      </c>
      <c r="Y95" t="str">
        <f>IFERROR(IF(HLOOKUP(Y$13,'Quote Application form'!$C$113:$AR$264,ROW()-11,FALSE)=0,"",HLOOKUP(Y$13,'Quote Application form'!$C$113:$AR$264,ROW()-11,FALSE)),"")</f>
        <v/>
      </c>
      <c r="Z95" t="str">
        <f>IFERROR(IF(HLOOKUP(Z$13,'Quote Application form'!$C$113:$AR$264,ROW()-11,FALSE)=0,"",HLOOKUP(Z$13,'Quote Application form'!$C$113:$AR$264,ROW()-11,FALSE)),"")</f>
        <v/>
      </c>
      <c r="AA95" t="str">
        <f>IFERROR(IF(HLOOKUP(AA$13,'Quote Application form'!$C$113:$AR$264,ROW()-11,FALSE)=0,"",HLOOKUP(AA$13,'Quote Application form'!$C$113:$AR$264,ROW()-11,FALSE)),"")</f>
        <v/>
      </c>
      <c r="AB95" t="str">
        <f>IFERROR(IF(HLOOKUP(AB$13,'Quote Application form'!$C$113:$AR$264,ROW()-11,FALSE)=0,"",HLOOKUP(AB$13,'Quote Application form'!$C$113:$AR$264,ROW()-11,FALSE)),"")</f>
        <v/>
      </c>
      <c r="AC95" t="str">
        <f>IFERROR(IF(HLOOKUP(AC$13,'Quote Application form'!$C$113:$AR$264,ROW()-11,FALSE)=0,"",HLOOKUP(AC$13,'Quote Application form'!$C$113:$AR$264,ROW()-11,FALSE)),"")</f>
        <v/>
      </c>
      <c r="AD95" t="str">
        <f>IFERROR(IF(HLOOKUP(AD$13,'Quote Application form'!$C$113:$AR$264,ROW()-11,FALSE)=0,"",HLOOKUP(AD$13,'Quote Application form'!$C$113:$AR$264,ROW()-11,FALSE)),"")</f>
        <v/>
      </c>
      <c r="AE95" t="str">
        <f>IFERROR(IF(HLOOKUP(AE$13,'Quote Application form'!$C$113:$AR$264,ROW()-11,FALSE)=0,"",HLOOKUP(AE$13,'Quote Application form'!$C$113:$AR$264,ROW()-11,FALSE)),"")</f>
        <v/>
      </c>
      <c r="AF95" t="str">
        <f>IF('Quote Application form'!AJ196=0,"",HLOOKUP(AF$13,'Quote Application form'!$C$113:$AR$264,ROW()-11,FALSE))</f>
        <v/>
      </c>
      <c r="AG95" t="str">
        <f>IF('Quote Application form'!AK196=0,"",HLOOKUP(AG$13,'Quote Application form'!$C$113:$AR$264,ROW()-11,FALSE))</f>
        <v/>
      </c>
      <c r="AH95" t="str">
        <f>IF('Quote Application form'!AL196=0,"",HLOOKUP(AH$13,'Quote Application form'!$C$113:$AR$264,ROW()-11,FALSE))</f>
        <v/>
      </c>
      <c r="AI95" t="str">
        <f>IF('Quote Application form'!AM196=0,"",HLOOKUP(AI$13,'Quote Application form'!$C$113:$AR$264,ROW()-11,FALSE))</f>
        <v/>
      </c>
      <c r="AJ95" t="str">
        <f>IF('Quote Application form'!AN196=0,"",HLOOKUP(AJ$13,'Quote Application form'!$C$113:$AR$264,ROW()-11,FALSE))</f>
        <v/>
      </c>
      <c r="AK95" t="str">
        <f>IF('Quote Application form'!AO196=0,"",HLOOKUP(AK$13,'Quote Application form'!$C$113:$AR$264,ROW()-11,FALSE))</f>
        <v/>
      </c>
      <c r="AL95" t="str">
        <f>IF('Quote Application form'!AP196=0,"",HLOOKUP(AL$13,'Quote Application form'!$C$113:$AR$264,ROW()-11,FALSE))</f>
        <v/>
      </c>
      <c r="AM95" t="str">
        <f>IF('Quote Application form'!AQ196=0,"",HLOOKUP(AM$13,'Quote Application form'!$C$113:$AR$264,ROW()-11,FALSE))</f>
        <v/>
      </c>
      <c r="AN95" t="str">
        <f>IF('Quote Application form'!AR196=0,"",HLOOKUP(AN$13,'Quote Application form'!$C$113:$AR$264,ROW()-11,FALSE))</f>
        <v/>
      </c>
      <c r="AO95" t="str">
        <f>IF('Quote Application form'!AS196=0,"",HLOOKUP(AO$13,'Quote Application form'!$C$113:$AR$264,ROW()-11,FALSE))</f>
        <v/>
      </c>
      <c r="AP95" t="str">
        <f>IF('Quote Application form'!AT196=0,"",HLOOKUP(AP$13,'Quote Application form'!$C$113:$AR$264,ROW()-11,FALSE))</f>
        <v/>
      </c>
    </row>
    <row r="96" spans="1:42" x14ac:dyDescent="0.2">
      <c r="A96" t="str">
        <f>IFERROR(IF(HLOOKUP(A$13,'Quote Application form'!$C$113:$AR$264,ROW()-11,FALSE)=0,"",HLOOKUP(A$13,'Quote Application form'!$C$113:$AR$264,ROW()-11,FALSE)),"")</f>
        <v/>
      </c>
      <c r="B96" t="str">
        <f>IFERROR(IF(HLOOKUP(B$13,'Quote Application form'!$C$113:$AR$264,ROW()-11,FALSE)=0,"",HLOOKUP(B$13,'Quote Application form'!$C$113:$AR$264,ROW()-11,FALSE)),"")</f>
        <v/>
      </c>
      <c r="C96" t="str">
        <f>IFERROR(IF(HLOOKUP(C$13,'Quote Application form'!$C$113:$AR$264,ROW()-11,FALSE)=0,"",HLOOKUP(C$13,'Quote Application form'!$C$113:$AR$264,ROW()-11,FALSE)),"")</f>
        <v/>
      </c>
      <c r="D96" t="str">
        <f>IFERROR(IF(HLOOKUP(D$13,'Quote Application form'!$C$113:$AR$264,ROW()-11,FALSE)=0,"",HLOOKUP(D$13,'Quote Application form'!$C$113:$AR$264,ROW()-11,FALSE)),"")</f>
        <v/>
      </c>
      <c r="E96" t="str">
        <f>IFERROR(IF(HLOOKUP(E$13,'Quote Application form'!$C$113:$AR$264,ROW()-11,FALSE)=0,"",HLOOKUP(E$13,'Quote Application form'!$C$113:$AR$264,ROW()-11,FALSE)),"")</f>
        <v/>
      </c>
      <c r="F96" t="str">
        <f>IFERROR(IF(HLOOKUP(F$13,'Quote Application form'!$C$113:$AR$264,ROW()-11,FALSE)=0,"",HLOOKUP(F$13,'Quote Application form'!$C$113:$AR$264,ROW()-11,FALSE)),"")</f>
        <v/>
      </c>
      <c r="G96" t="str">
        <f>IFERROR(IF(HLOOKUP(G$13,'Quote Application form'!$C$113:$AR$264,ROW()-11,FALSE)=0,"",HLOOKUP(G$13,'Quote Application form'!$C$113:$AR$264,ROW()-11,FALSE)),"")</f>
        <v/>
      </c>
      <c r="H96" t="str">
        <f>IFERROR(IF(HLOOKUP(H$13,'Quote Application form'!$C$113:$AR$264,ROW()-11,FALSE)=0,"",HLOOKUP(H$13,'Quote Application form'!$C$113:$AR$264,ROW()-11,FALSE)),"")</f>
        <v/>
      </c>
      <c r="I96" t="str">
        <f>IFERROR(IF(HLOOKUP(I$13,'Quote Application form'!$C$113:$AR$264,ROW()-11,FALSE)=0,"",HLOOKUP(I$13,'Quote Application form'!$C$113:$AR$264,ROW()-11,FALSE)),"")</f>
        <v/>
      </c>
      <c r="J96" t="str">
        <f>IFERROR(IF(HLOOKUP(J$13,'Quote Application form'!$C$113:$AR$264,ROW()-11,FALSE)=0,"",HLOOKUP(J$13,'Quote Application form'!$C$113:$AR$264,ROW()-11,FALSE)),"")</f>
        <v/>
      </c>
      <c r="K96" t="str">
        <f>IFERROR(IF(HLOOKUP(K$13,'Quote Application form'!$C$113:$AR$264,ROW()-11,FALSE)=0,"",HLOOKUP(K$13,'Quote Application form'!$C$113:$AR$264,ROW()-11,FALSE)),"")</f>
        <v/>
      </c>
      <c r="L96" t="str">
        <f>IFERROR(IF(HLOOKUP(L$13,'Quote Application form'!$C$113:$AR$264,ROW()-11,FALSE)=0,"",HLOOKUP(L$13,'Quote Application form'!$C$113:$AR$264,ROW()-11,FALSE)),"")</f>
        <v/>
      </c>
      <c r="M96" t="str">
        <f>IFERROR(IF(HLOOKUP(M$13,'Quote Application form'!$C$113:$AR$264,ROW()-11,FALSE)=0,"",HLOOKUP(M$13,'Quote Application form'!$C$113:$AR$264,ROW()-11,FALSE)),"")</f>
        <v/>
      </c>
      <c r="N96" t="str">
        <f>IFERROR(IF(HLOOKUP(N$13,'Quote Application form'!$C$113:$AR$264,ROW()-11,FALSE)=0,"",HLOOKUP(N$13,'Quote Application form'!$C$113:$AR$264,ROW()-11,FALSE)),"")</f>
        <v/>
      </c>
      <c r="O96" t="str">
        <f>IFERROR(IF(HLOOKUP(O$13,'Quote Application form'!$C$113:$AR$264,ROW()-11,FALSE)=0,"",HLOOKUP(O$13,'Quote Application form'!$C$113:$AR$264,ROW()-11,FALSE)),"")</f>
        <v/>
      </c>
      <c r="P96" t="str">
        <f>IFERROR(IF(HLOOKUP(P$13,'Quote Application form'!$C$113:$AR$264,ROW()-11,FALSE)=0,"",HLOOKUP(P$13,'Quote Application form'!$C$113:$AR$264,ROW()-11,FALSE)),"")</f>
        <v/>
      </c>
      <c r="Q96" t="str">
        <f>IFERROR(IF(HLOOKUP(Q$13,'Quote Application form'!$C$113:$AR$264,ROW()-11,FALSE)=0,"",HLOOKUP(Q$13,'Quote Application form'!$C$113:$AR$264,ROW()-11,FALSE)),"")</f>
        <v/>
      </c>
      <c r="R96" t="str">
        <f>IFERROR(IF(HLOOKUP(R$13,'Quote Application form'!$C$113:$AR$264,ROW()-11,FALSE)=0,"",HLOOKUP(R$13,'Quote Application form'!$C$113:$AR$264,ROW()-11,FALSE)),"")</f>
        <v/>
      </c>
      <c r="S96" t="str">
        <f>IFERROR(IF(HLOOKUP(S$13,'Quote Application form'!$C$113:$AR$264,ROW()-11,FALSE)=0,"",HLOOKUP(S$13,'Quote Application form'!$C$113:$AR$264,ROW()-11,FALSE)),"")</f>
        <v/>
      </c>
      <c r="T96" t="str">
        <f>IFERROR(IF(HLOOKUP(T$13,'Quote Application form'!$C$113:$AR$264,ROW()-11,FALSE)=0,"",HLOOKUP(T$13,'Quote Application form'!$C$113:$AR$264,ROW()-11,FALSE)),"")</f>
        <v/>
      </c>
      <c r="U96" t="str">
        <f>IFERROR(IF(HLOOKUP(U$13,'Quote Application form'!$C$113:$AR$264,ROW()-11,FALSE)=0,"",HLOOKUP(U$13,'Quote Application form'!$C$113:$AR$264,ROW()-11,FALSE)),"")</f>
        <v/>
      </c>
      <c r="V96" t="str">
        <f>IFERROR(IF(HLOOKUP(V$13,'Quote Application form'!$C$113:$AR$264,ROW()-11,FALSE)=0,"",HLOOKUP(V$13,'Quote Application form'!$C$113:$AR$264,ROW()-11,FALSE)),"")</f>
        <v/>
      </c>
      <c r="W96" t="str">
        <f>IFERROR(IF(HLOOKUP(W$13,'Quote Application form'!$C$113:$AR$264,ROW()-11,FALSE)=0,"",HLOOKUP(W$13,'Quote Application form'!$C$113:$AR$264,ROW()-11,FALSE)),"")</f>
        <v/>
      </c>
      <c r="X96" t="str">
        <f>IFERROR(IF(HLOOKUP(X$13,'Quote Application form'!$C$113:$AR$264,ROW()-11,FALSE)=0,"",HLOOKUP(X$13,'Quote Application form'!$C$113:$AR$264,ROW()-11,FALSE)),"")</f>
        <v/>
      </c>
      <c r="Y96" t="str">
        <f>IFERROR(IF(HLOOKUP(Y$13,'Quote Application form'!$C$113:$AR$264,ROW()-11,FALSE)=0,"",HLOOKUP(Y$13,'Quote Application form'!$C$113:$AR$264,ROW()-11,FALSE)),"")</f>
        <v/>
      </c>
      <c r="Z96" t="str">
        <f>IFERROR(IF(HLOOKUP(Z$13,'Quote Application form'!$C$113:$AR$264,ROW()-11,FALSE)=0,"",HLOOKUP(Z$13,'Quote Application form'!$C$113:$AR$264,ROW()-11,FALSE)),"")</f>
        <v/>
      </c>
      <c r="AA96" t="str">
        <f>IFERROR(IF(HLOOKUP(AA$13,'Quote Application form'!$C$113:$AR$264,ROW()-11,FALSE)=0,"",HLOOKUP(AA$13,'Quote Application form'!$C$113:$AR$264,ROW()-11,FALSE)),"")</f>
        <v/>
      </c>
      <c r="AB96" t="str">
        <f>IFERROR(IF(HLOOKUP(AB$13,'Quote Application form'!$C$113:$AR$264,ROW()-11,FALSE)=0,"",HLOOKUP(AB$13,'Quote Application form'!$C$113:$AR$264,ROW()-11,FALSE)),"")</f>
        <v/>
      </c>
      <c r="AC96" t="str">
        <f>IFERROR(IF(HLOOKUP(AC$13,'Quote Application form'!$C$113:$AR$264,ROW()-11,FALSE)=0,"",HLOOKUP(AC$13,'Quote Application form'!$C$113:$AR$264,ROW()-11,FALSE)),"")</f>
        <v/>
      </c>
      <c r="AD96" t="str">
        <f>IFERROR(IF(HLOOKUP(AD$13,'Quote Application form'!$C$113:$AR$264,ROW()-11,FALSE)=0,"",HLOOKUP(AD$13,'Quote Application form'!$C$113:$AR$264,ROW()-11,FALSE)),"")</f>
        <v/>
      </c>
      <c r="AE96" t="str">
        <f>IFERROR(IF(HLOOKUP(AE$13,'Quote Application form'!$C$113:$AR$264,ROW()-11,FALSE)=0,"",HLOOKUP(AE$13,'Quote Application form'!$C$113:$AR$264,ROW()-11,FALSE)),"")</f>
        <v/>
      </c>
      <c r="AF96" t="str">
        <f>IF('Quote Application form'!AJ197=0,"",HLOOKUP(AF$13,'Quote Application form'!$C$113:$AR$264,ROW()-11,FALSE))</f>
        <v/>
      </c>
      <c r="AG96" t="str">
        <f>IF('Quote Application form'!AK197=0,"",HLOOKUP(AG$13,'Quote Application form'!$C$113:$AR$264,ROW()-11,FALSE))</f>
        <v/>
      </c>
      <c r="AH96" t="str">
        <f>IF('Quote Application form'!AL197=0,"",HLOOKUP(AH$13,'Quote Application form'!$C$113:$AR$264,ROW()-11,FALSE))</f>
        <v/>
      </c>
      <c r="AI96" t="str">
        <f>IF('Quote Application form'!AM197=0,"",HLOOKUP(AI$13,'Quote Application form'!$C$113:$AR$264,ROW()-11,FALSE))</f>
        <v/>
      </c>
      <c r="AJ96" t="str">
        <f>IF('Quote Application form'!AN197=0,"",HLOOKUP(AJ$13,'Quote Application form'!$C$113:$AR$264,ROW()-11,FALSE))</f>
        <v/>
      </c>
      <c r="AK96" t="str">
        <f>IF('Quote Application form'!AO197=0,"",HLOOKUP(AK$13,'Quote Application form'!$C$113:$AR$264,ROW()-11,FALSE))</f>
        <v/>
      </c>
      <c r="AL96" t="str">
        <f>IF('Quote Application form'!AP197=0,"",HLOOKUP(AL$13,'Quote Application form'!$C$113:$AR$264,ROW()-11,FALSE))</f>
        <v/>
      </c>
      <c r="AM96" t="str">
        <f>IF('Quote Application form'!AQ197=0,"",HLOOKUP(AM$13,'Quote Application form'!$C$113:$AR$264,ROW()-11,FALSE))</f>
        <v/>
      </c>
      <c r="AN96" t="str">
        <f>IF('Quote Application form'!AR197=0,"",HLOOKUP(AN$13,'Quote Application form'!$C$113:$AR$264,ROW()-11,FALSE))</f>
        <v/>
      </c>
      <c r="AO96" t="str">
        <f>IF('Quote Application form'!AS197=0,"",HLOOKUP(AO$13,'Quote Application form'!$C$113:$AR$264,ROW()-11,FALSE))</f>
        <v/>
      </c>
      <c r="AP96" t="str">
        <f>IF('Quote Application form'!AT197=0,"",HLOOKUP(AP$13,'Quote Application form'!$C$113:$AR$264,ROW()-11,FALSE))</f>
        <v/>
      </c>
    </row>
    <row r="97" spans="1:42" x14ac:dyDescent="0.2">
      <c r="A97" t="str">
        <f>IFERROR(IF(HLOOKUP(A$13,'Quote Application form'!$C$113:$AR$264,ROW()-11,FALSE)=0,"",HLOOKUP(A$13,'Quote Application form'!$C$113:$AR$264,ROW()-11,FALSE)),"")</f>
        <v/>
      </c>
      <c r="B97" t="str">
        <f>IFERROR(IF(HLOOKUP(B$13,'Quote Application form'!$C$113:$AR$264,ROW()-11,FALSE)=0,"",HLOOKUP(B$13,'Quote Application form'!$C$113:$AR$264,ROW()-11,FALSE)),"")</f>
        <v/>
      </c>
      <c r="C97" t="str">
        <f>IFERROR(IF(HLOOKUP(C$13,'Quote Application form'!$C$113:$AR$264,ROW()-11,FALSE)=0,"",HLOOKUP(C$13,'Quote Application form'!$C$113:$AR$264,ROW()-11,FALSE)),"")</f>
        <v/>
      </c>
      <c r="D97" t="str">
        <f>IFERROR(IF(HLOOKUP(D$13,'Quote Application form'!$C$113:$AR$264,ROW()-11,FALSE)=0,"",HLOOKUP(D$13,'Quote Application form'!$C$113:$AR$264,ROW()-11,FALSE)),"")</f>
        <v/>
      </c>
      <c r="E97" t="str">
        <f>IFERROR(IF(HLOOKUP(E$13,'Quote Application form'!$C$113:$AR$264,ROW()-11,FALSE)=0,"",HLOOKUP(E$13,'Quote Application form'!$C$113:$AR$264,ROW()-11,FALSE)),"")</f>
        <v/>
      </c>
      <c r="F97" t="str">
        <f>IFERROR(IF(HLOOKUP(F$13,'Quote Application form'!$C$113:$AR$264,ROW()-11,FALSE)=0,"",HLOOKUP(F$13,'Quote Application form'!$C$113:$AR$264,ROW()-11,FALSE)),"")</f>
        <v/>
      </c>
      <c r="G97" t="str">
        <f>IFERROR(IF(HLOOKUP(G$13,'Quote Application form'!$C$113:$AR$264,ROW()-11,FALSE)=0,"",HLOOKUP(G$13,'Quote Application form'!$C$113:$AR$264,ROW()-11,FALSE)),"")</f>
        <v/>
      </c>
      <c r="H97" t="str">
        <f>IFERROR(IF(HLOOKUP(H$13,'Quote Application form'!$C$113:$AR$264,ROW()-11,FALSE)=0,"",HLOOKUP(H$13,'Quote Application form'!$C$113:$AR$264,ROW()-11,FALSE)),"")</f>
        <v/>
      </c>
      <c r="I97" t="str">
        <f>IFERROR(IF(HLOOKUP(I$13,'Quote Application form'!$C$113:$AR$264,ROW()-11,FALSE)=0,"",HLOOKUP(I$13,'Quote Application form'!$C$113:$AR$264,ROW()-11,FALSE)),"")</f>
        <v/>
      </c>
      <c r="J97" t="str">
        <f>IFERROR(IF(HLOOKUP(J$13,'Quote Application form'!$C$113:$AR$264,ROW()-11,FALSE)=0,"",HLOOKUP(J$13,'Quote Application form'!$C$113:$AR$264,ROW()-11,FALSE)),"")</f>
        <v/>
      </c>
      <c r="K97" t="str">
        <f>IFERROR(IF(HLOOKUP(K$13,'Quote Application form'!$C$113:$AR$264,ROW()-11,FALSE)=0,"",HLOOKUP(K$13,'Quote Application form'!$C$113:$AR$264,ROW()-11,FALSE)),"")</f>
        <v/>
      </c>
      <c r="L97" t="str">
        <f>IFERROR(IF(HLOOKUP(L$13,'Quote Application form'!$C$113:$AR$264,ROW()-11,FALSE)=0,"",HLOOKUP(L$13,'Quote Application form'!$C$113:$AR$264,ROW()-11,FALSE)),"")</f>
        <v/>
      </c>
      <c r="M97" t="str">
        <f>IFERROR(IF(HLOOKUP(M$13,'Quote Application form'!$C$113:$AR$264,ROW()-11,FALSE)=0,"",HLOOKUP(M$13,'Quote Application form'!$C$113:$AR$264,ROW()-11,FALSE)),"")</f>
        <v/>
      </c>
      <c r="N97" t="str">
        <f>IFERROR(IF(HLOOKUP(N$13,'Quote Application form'!$C$113:$AR$264,ROW()-11,FALSE)=0,"",HLOOKUP(N$13,'Quote Application form'!$C$113:$AR$264,ROW()-11,FALSE)),"")</f>
        <v/>
      </c>
      <c r="O97" t="str">
        <f>IFERROR(IF(HLOOKUP(O$13,'Quote Application form'!$C$113:$AR$264,ROW()-11,FALSE)=0,"",HLOOKUP(O$13,'Quote Application form'!$C$113:$AR$264,ROW()-11,FALSE)),"")</f>
        <v/>
      </c>
      <c r="P97" t="str">
        <f>IFERROR(IF(HLOOKUP(P$13,'Quote Application form'!$C$113:$AR$264,ROW()-11,FALSE)=0,"",HLOOKUP(P$13,'Quote Application form'!$C$113:$AR$264,ROW()-11,FALSE)),"")</f>
        <v/>
      </c>
      <c r="Q97" t="str">
        <f>IFERROR(IF(HLOOKUP(Q$13,'Quote Application form'!$C$113:$AR$264,ROW()-11,FALSE)=0,"",HLOOKUP(Q$13,'Quote Application form'!$C$113:$AR$264,ROW()-11,FALSE)),"")</f>
        <v/>
      </c>
      <c r="R97" t="str">
        <f>IFERROR(IF(HLOOKUP(R$13,'Quote Application form'!$C$113:$AR$264,ROW()-11,FALSE)=0,"",HLOOKUP(R$13,'Quote Application form'!$C$113:$AR$264,ROW()-11,FALSE)),"")</f>
        <v/>
      </c>
      <c r="S97" t="str">
        <f>IFERROR(IF(HLOOKUP(S$13,'Quote Application form'!$C$113:$AR$264,ROW()-11,FALSE)=0,"",HLOOKUP(S$13,'Quote Application form'!$C$113:$AR$264,ROW()-11,FALSE)),"")</f>
        <v/>
      </c>
      <c r="T97" t="str">
        <f>IFERROR(IF(HLOOKUP(T$13,'Quote Application form'!$C$113:$AR$264,ROW()-11,FALSE)=0,"",HLOOKUP(T$13,'Quote Application form'!$C$113:$AR$264,ROW()-11,FALSE)),"")</f>
        <v/>
      </c>
      <c r="U97" t="str">
        <f>IFERROR(IF(HLOOKUP(U$13,'Quote Application form'!$C$113:$AR$264,ROW()-11,FALSE)=0,"",HLOOKUP(U$13,'Quote Application form'!$C$113:$AR$264,ROW()-11,FALSE)),"")</f>
        <v/>
      </c>
      <c r="V97" t="str">
        <f>IFERROR(IF(HLOOKUP(V$13,'Quote Application form'!$C$113:$AR$264,ROW()-11,FALSE)=0,"",HLOOKUP(V$13,'Quote Application form'!$C$113:$AR$264,ROW()-11,FALSE)),"")</f>
        <v/>
      </c>
      <c r="W97" t="str">
        <f>IFERROR(IF(HLOOKUP(W$13,'Quote Application form'!$C$113:$AR$264,ROW()-11,FALSE)=0,"",HLOOKUP(W$13,'Quote Application form'!$C$113:$AR$264,ROW()-11,FALSE)),"")</f>
        <v/>
      </c>
      <c r="X97" t="str">
        <f>IFERROR(IF(HLOOKUP(X$13,'Quote Application form'!$C$113:$AR$264,ROW()-11,FALSE)=0,"",HLOOKUP(X$13,'Quote Application form'!$C$113:$AR$264,ROW()-11,FALSE)),"")</f>
        <v/>
      </c>
      <c r="Y97" t="str">
        <f>IFERROR(IF(HLOOKUP(Y$13,'Quote Application form'!$C$113:$AR$264,ROW()-11,FALSE)=0,"",HLOOKUP(Y$13,'Quote Application form'!$C$113:$AR$264,ROW()-11,FALSE)),"")</f>
        <v/>
      </c>
      <c r="Z97" t="str">
        <f>IFERROR(IF(HLOOKUP(Z$13,'Quote Application form'!$C$113:$AR$264,ROW()-11,FALSE)=0,"",HLOOKUP(Z$13,'Quote Application form'!$C$113:$AR$264,ROW()-11,FALSE)),"")</f>
        <v/>
      </c>
      <c r="AA97" t="str">
        <f>IFERROR(IF(HLOOKUP(AA$13,'Quote Application form'!$C$113:$AR$264,ROW()-11,FALSE)=0,"",HLOOKUP(AA$13,'Quote Application form'!$C$113:$AR$264,ROW()-11,FALSE)),"")</f>
        <v/>
      </c>
      <c r="AB97" t="str">
        <f>IFERROR(IF(HLOOKUP(AB$13,'Quote Application form'!$C$113:$AR$264,ROW()-11,FALSE)=0,"",HLOOKUP(AB$13,'Quote Application form'!$C$113:$AR$264,ROW()-11,FALSE)),"")</f>
        <v/>
      </c>
      <c r="AC97" t="str">
        <f>IFERROR(IF(HLOOKUP(AC$13,'Quote Application form'!$C$113:$AR$264,ROW()-11,FALSE)=0,"",HLOOKUP(AC$13,'Quote Application form'!$C$113:$AR$264,ROW()-11,FALSE)),"")</f>
        <v/>
      </c>
      <c r="AD97" t="str">
        <f>IFERROR(IF(HLOOKUP(AD$13,'Quote Application form'!$C$113:$AR$264,ROW()-11,FALSE)=0,"",HLOOKUP(AD$13,'Quote Application form'!$C$113:$AR$264,ROW()-11,FALSE)),"")</f>
        <v/>
      </c>
      <c r="AE97" t="str">
        <f>IFERROR(IF(HLOOKUP(AE$13,'Quote Application form'!$C$113:$AR$264,ROW()-11,FALSE)=0,"",HLOOKUP(AE$13,'Quote Application form'!$C$113:$AR$264,ROW()-11,FALSE)),"")</f>
        <v/>
      </c>
      <c r="AF97" t="str">
        <f>IF('Quote Application form'!AJ198=0,"",HLOOKUP(AF$13,'Quote Application form'!$C$113:$AR$264,ROW()-11,FALSE))</f>
        <v/>
      </c>
      <c r="AG97" t="str">
        <f>IF('Quote Application form'!AK198=0,"",HLOOKUP(AG$13,'Quote Application form'!$C$113:$AR$264,ROW()-11,FALSE))</f>
        <v/>
      </c>
      <c r="AH97" t="str">
        <f>IF('Quote Application form'!AL198=0,"",HLOOKUP(AH$13,'Quote Application form'!$C$113:$AR$264,ROW()-11,FALSE))</f>
        <v/>
      </c>
      <c r="AI97" t="str">
        <f>IF('Quote Application form'!AM198=0,"",HLOOKUP(AI$13,'Quote Application form'!$C$113:$AR$264,ROW()-11,FALSE))</f>
        <v/>
      </c>
      <c r="AJ97" t="str">
        <f>IF('Quote Application form'!AN198=0,"",HLOOKUP(AJ$13,'Quote Application form'!$C$113:$AR$264,ROW()-11,FALSE))</f>
        <v/>
      </c>
      <c r="AK97" t="str">
        <f>IF('Quote Application form'!AO198=0,"",HLOOKUP(AK$13,'Quote Application form'!$C$113:$AR$264,ROW()-11,FALSE))</f>
        <v/>
      </c>
      <c r="AL97" t="str">
        <f>IF('Quote Application form'!AP198=0,"",HLOOKUP(AL$13,'Quote Application form'!$C$113:$AR$264,ROW()-11,FALSE))</f>
        <v/>
      </c>
      <c r="AM97" t="str">
        <f>IF('Quote Application form'!AQ198=0,"",HLOOKUP(AM$13,'Quote Application form'!$C$113:$AR$264,ROW()-11,FALSE))</f>
        <v/>
      </c>
      <c r="AN97" t="str">
        <f>IF('Quote Application form'!AR198=0,"",HLOOKUP(AN$13,'Quote Application form'!$C$113:$AR$264,ROW()-11,FALSE))</f>
        <v/>
      </c>
      <c r="AO97" t="str">
        <f>IF('Quote Application form'!AS198=0,"",HLOOKUP(AO$13,'Quote Application form'!$C$113:$AR$264,ROW()-11,FALSE))</f>
        <v/>
      </c>
      <c r="AP97" t="str">
        <f>IF('Quote Application form'!AT198=0,"",HLOOKUP(AP$13,'Quote Application form'!$C$113:$AR$264,ROW()-11,FALSE))</f>
        <v/>
      </c>
    </row>
    <row r="98" spans="1:42" x14ac:dyDescent="0.2">
      <c r="A98" t="str">
        <f>IFERROR(IF(HLOOKUP(A$13,'Quote Application form'!$C$113:$AR$264,ROW()-11,FALSE)=0,"",HLOOKUP(A$13,'Quote Application form'!$C$113:$AR$264,ROW()-11,FALSE)),"")</f>
        <v/>
      </c>
      <c r="B98" t="str">
        <f>IFERROR(IF(HLOOKUP(B$13,'Quote Application form'!$C$113:$AR$264,ROW()-11,FALSE)=0,"",HLOOKUP(B$13,'Quote Application form'!$C$113:$AR$264,ROW()-11,FALSE)),"")</f>
        <v/>
      </c>
      <c r="C98" t="str">
        <f>IFERROR(IF(HLOOKUP(C$13,'Quote Application form'!$C$113:$AR$264,ROW()-11,FALSE)=0,"",HLOOKUP(C$13,'Quote Application form'!$C$113:$AR$264,ROW()-11,FALSE)),"")</f>
        <v/>
      </c>
      <c r="D98" t="str">
        <f>IFERROR(IF(HLOOKUP(D$13,'Quote Application form'!$C$113:$AR$264,ROW()-11,FALSE)=0,"",HLOOKUP(D$13,'Quote Application form'!$C$113:$AR$264,ROW()-11,FALSE)),"")</f>
        <v/>
      </c>
      <c r="E98" t="str">
        <f>IFERROR(IF(HLOOKUP(E$13,'Quote Application form'!$C$113:$AR$264,ROW()-11,FALSE)=0,"",HLOOKUP(E$13,'Quote Application form'!$C$113:$AR$264,ROW()-11,FALSE)),"")</f>
        <v/>
      </c>
      <c r="F98" t="str">
        <f>IFERROR(IF(HLOOKUP(F$13,'Quote Application form'!$C$113:$AR$264,ROW()-11,FALSE)=0,"",HLOOKUP(F$13,'Quote Application form'!$C$113:$AR$264,ROW()-11,FALSE)),"")</f>
        <v/>
      </c>
      <c r="G98" t="str">
        <f>IFERROR(IF(HLOOKUP(G$13,'Quote Application form'!$C$113:$AR$264,ROW()-11,FALSE)=0,"",HLOOKUP(G$13,'Quote Application form'!$C$113:$AR$264,ROW()-11,FALSE)),"")</f>
        <v/>
      </c>
      <c r="H98" t="str">
        <f>IFERROR(IF(HLOOKUP(H$13,'Quote Application form'!$C$113:$AR$264,ROW()-11,FALSE)=0,"",HLOOKUP(H$13,'Quote Application form'!$C$113:$AR$264,ROW()-11,FALSE)),"")</f>
        <v/>
      </c>
      <c r="I98" t="str">
        <f>IFERROR(IF(HLOOKUP(I$13,'Quote Application form'!$C$113:$AR$264,ROW()-11,FALSE)=0,"",HLOOKUP(I$13,'Quote Application form'!$C$113:$AR$264,ROW()-11,FALSE)),"")</f>
        <v/>
      </c>
      <c r="J98" t="str">
        <f>IFERROR(IF(HLOOKUP(J$13,'Quote Application form'!$C$113:$AR$264,ROW()-11,FALSE)=0,"",HLOOKUP(J$13,'Quote Application form'!$C$113:$AR$264,ROW()-11,FALSE)),"")</f>
        <v/>
      </c>
      <c r="K98" t="str">
        <f>IFERROR(IF(HLOOKUP(K$13,'Quote Application form'!$C$113:$AR$264,ROW()-11,FALSE)=0,"",HLOOKUP(K$13,'Quote Application form'!$C$113:$AR$264,ROW()-11,FALSE)),"")</f>
        <v/>
      </c>
      <c r="L98" t="str">
        <f>IFERROR(IF(HLOOKUP(L$13,'Quote Application form'!$C$113:$AR$264,ROW()-11,FALSE)=0,"",HLOOKUP(L$13,'Quote Application form'!$C$113:$AR$264,ROW()-11,FALSE)),"")</f>
        <v/>
      </c>
      <c r="M98" t="str">
        <f>IFERROR(IF(HLOOKUP(M$13,'Quote Application form'!$C$113:$AR$264,ROW()-11,FALSE)=0,"",HLOOKUP(M$13,'Quote Application form'!$C$113:$AR$264,ROW()-11,FALSE)),"")</f>
        <v/>
      </c>
      <c r="N98" t="str">
        <f>IFERROR(IF(HLOOKUP(N$13,'Quote Application form'!$C$113:$AR$264,ROW()-11,FALSE)=0,"",HLOOKUP(N$13,'Quote Application form'!$C$113:$AR$264,ROW()-11,FALSE)),"")</f>
        <v/>
      </c>
      <c r="O98" t="str">
        <f>IFERROR(IF(HLOOKUP(O$13,'Quote Application form'!$C$113:$AR$264,ROW()-11,FALSE)=0,"",HLOOKUP(O$13,'Quote Application form'!$C$113:$AR$264,ROW()-11,FALSE)),"")</f>
        <v/>
      </c>
      <c r="P98" t="str">
        <f>IFERROR(IF(HLOOKUP(P$13,'Quote Application form'!$C$113:$AR$264,ROW()-11,FALSE)=0,"",HLOOKUP(P$13,'Quote Application form'!$C$113:$AR$264,ROW()-11,FALSE)),"")</f>
        <v/>
      </c>
      <c r="Q98" t="str">
        <f>IFERROR(IF(HLOOKUP(Q$13,'Quote Application form'!$C$113:$AR$264,ROW()-11,FALSE)=0,"",HLOOKUP(Q$13,'Quote Application form'!$C$113:$AR$264,ROW()-11,FALSE)),"")</f>
        <v/>
      </c>
      <c r="R98" t="str">
        <f>IFERROR(IF(HLOOKUP(R$13,'Quote Application form'!$C$113:$AR$264,ROW()-11,FALSE)=0,"",HLOOKUP(R$13,'Quote Application form'!$C$113:$AR$264,ROW()-11,FALSE)),"")</f>
        <v/>
      </c>
      <c r="S98" t="str">
        <f>IFERROR(IF(HLOOKUP(S$13,'Quote Application form'!$C$113:$AR$264,ROW()-11,FALSE)=0,"",HLOOKUP(S$13,'Quote Application form'!$C$113:$AR$264,ROW()-11,FALSE)),"")</f>
        <v/>
      </c>
      <c r="T98" t="str">
        <f>IFERROR(IF(HLOOKUP(T$13,'Quote Application form'!$C$113:$AR$264,ROW()-11,FALSE)=0,"",HLOOKUP(T$13,'Quote Application form'!$C$113:$AR$264,ROW()-11,FALSE)),"")</f>
        <v/>
      </c>
      <c r="U98" t="str">
        <f>IFERROR(IF(HLOOKUP(U$13,'Quote Application form'!$C$113:$AR$264,ROW()-11,FALSE)=0,"",HLOOKUP(U$13,'Quote Application form'!$C$113:$AR$264,ROW()-11,FALSE)),"")</f>
        <v/>
      </c>
      <c r="V98" t="str">
        <f>IFERROR(IF(HLOOKUP(V$13,'Quote Application form'!$C$113:$AR$264,ROW()-11,FALSE)=0,"",HLOOKUP(V$13,'Quote Application form'!$C$113:$AR$264,ROW()-11,FALSE)),"")</f>
        <v/>
      </c>
      <c r="W98" t="str">
        <f>IFERROR(IF(HLOOKUP(W$13,'Quote Application form'!$C$113:$AR$264,ROW()-11,FALSE)=0,"",HLOOKUP(W$13,'Quote Application form'!$C$113:$AR$264,ROW()-11,FALSE)),"")</f>
        <v/>
      </c>
      <c r="X98" t="str">
        <f>IFERROR(IF(HLOOKUP(X$13,'Quote Application form'!$C$113:$AR$264,ROW()-11,FALSE)=0,"",HLOOKUP(X$13,'Quote Application form'!$C$113:$AR$264,ROW()-11,FALSE)),"")</f>
        <v/>
      </c>
      <c r="Y98" t="str">
        <f>IFERROR(IF(HLOOKUP(Y$13,'Quote Application form'!$C$113:$AR$264,ROW()-11,FALSE)=0,"",HLOOKUP(Y$13,'Quote Application form'!$C$113:$AR$264,ROW()-11,FALSE)),"")</f>
        <v/>
      </c>
      <c r="Z98" t="str">
        <f>IFERROR(IF(HLOOKUP(Z$13,'Quote Application form'!$C$113:$AR$264,ROW()-11,FALSE)=0,"",HLOOKUP(Z$13,'Quote Application form'!$C$113:$AR$264,ROW()-11,FALSE)),"")</f>
        <v/>
      </c>
      <c r="AA98" t="str">
        <f>IFERROR(IF(HLOOKUP(AA$13,'Quote Application form'!$C$113:$AR$264,ROW()-11,FALSE)=0,"",HLOOKUP(AA$13,'Quote Application form'!$C$113:$AR$264,ROW()-11,FALSE)),"")</f>
        <v/>
      </c>
      <c r="AB98" t="str">
        <f>IFERROR(IF(HLOOKUP(AB$13,'Quote Application form'!$C$113:$AR$264,ROW()-11,FALSE)=0,"",HLOOKUP(AB$13,'Quote Application form'!$C$113:$AR$264,ROW()-11,FALSE)),"")</f>
        <v/>
      </c>
      <c r="AC98" t="str">
        <f>IFERROR(IF(HLOOKUP(AC$13,'Quote Application form'!$C$113:$AR$264,ROW()-11,FALSE)=0,"",HLOOKUP(AC$13,'Quote Application form'!$C$113:$AR$264,ROW()-11,FALSE)),"")</f>
        <v/>
      </c>
      <c r="AD98" t="str">
        <f>IFERROR(IF(HLOOKUP(AD$13,'Quote Application form'!$C$113:$AR$264,ROW()-11,FALSE)=0,"",HLOOKUP(AD$13,'Quote Application form'!$C$113:$AR$264,ROW()-11,FALSE)),"")</f>
        <v/>
      </c>
      <c r="AE98" t="str">
        <f>IFERROR(IF(HLOOKUP(AE$13,'Quote Application form'!$C$113:$AR$264,ROW()-11,FALSE)=0,"",HLOOKUP(AE$13,'Quote Application form'!$C$113:$AR$264,ROW()-11,FALSE)),"")</f>
        <v/>
      </c>
      <c r="AF98" t="str">
        <f>IF('Quote Application form'!AJ199=0,"",HLOOKUP(AF$13,'Quote Application form'!$C$113:$AR$264,ROW()-11,FALSE))</f>
        <v/>
      </c>
      <c r="AG98" t="str">
        <f>IF('Quote Application form'!AK199=0,"",HLOOKUP(AG$13,'Quote Application form'!$C$113:$AR$264,ROW()-11,FALSE))</f>
        <v/>
      </c>
      <c r="AH98" t="str">
        <f>IF('Quote Application form'!AL199=0,"",HLOOKUP(AH$13,'Quote Application form'!$C$113:$AR$264,ROW()-11,FALSE))</f>
        <v/>
      </c>
      <c r="AI98" t="str">
        <f>IF('Quote Application form'!AM199=0,"",HLOOKUP(AI$13,'Quote Application form'!$C$113:$AR$264,ROW()-11,FALSE))</f>
        <v/>
      </c>
      <c r="AJ98" t="str">
        <f>IF('Quote Application form'!AN199=0,"",HLOOKUP(AJ$13,'Quote Application form'!$C$113:$AR$264,ROW()-11,FALSE))</f>
        <v/>
      </c>
      <c r="AK98" t="str">
        <f>IF('Quote Application form'!AO199=0,"",HLOOKUP(AK$13,'Quote Application form'!$C$113:$AR$264,ROW()-11,FALSE))</f>
        <v/>
      </c>
      <c r="AL98" t="str">
        <f>IF('Quote Application form'!AP199=0,"",HLOOKUP(AL$13,'Quote Application form'!$C$113:$AR$264,ROW()-11,FALSE))</f>
        <v/>
      </c>
      <c r="AM98" t="str">
        <f>IF('Quote Application form'!AQ199=0,"",HLOOKUP(AM$13,'Quote Application form'!$C$113:$AR$264,ROW()-11,FALSE))</f>
        <v/>
      </c>
      <c r="AN98" t="str">
        <f>IF('Quote Application form'!AR199=0,"",HLOOKUP(AN$13,'Quote Application form'!$C$113:$AR$264,ROW()-11,FALSE))</f>
        <v/>
      </c>
      <c r="AO98" t="str">
        <f>IF('Quote Application form'!AS199=0,"",HLOOKUP(AO$13,'Quote Application form'!$C$113:$AR$264,ROW()-11,FALSE))</f>
        <v/>
      </c>
      <c r="AP98" t="str">
        <f>IF('Quote Application form'!AT199=0,"",HLOOKUP(AP$13,'Quote Application form'!$C$113:$AR$264,ROW()-11,FALSE))</f>
        <v/>
      </c>
    </row>
    <row r="99" spans="1:42" x14ac:dyDescent="0.2">
      <c r="A99" t="str">
        <f>IFERROR(IF(HLOOKUP(A$13,'Quote Application form'!$C$113:$AR$264,ROW()-11,FALSE)=0,"",HLOOKUP(A$13,'Quote Application form'!$C$113:$AR$264,ROW()-11,FALSE)),"")</f>
        <v/>
      </c>
      <c r="B99" t="str">
        <f>IFERROR(IF(HLOOKUP(B$13,'Quote Application form'!$C$113:$AR$264,ROW()-11,FALSE)=0,"",HLOOKUP(B$13,'Quote Application form'!$C$113:$AR$264,ROW()-11,FALSE)),"")</f>
        <v/>
      </c>
      <c r="C99" t="str">
        <f>IFERROR(IF(HLOOKUP(C$13,'Quote Application form'!$C$113:$AR$264,ROW()-11,FALSE)=0,"",HLOOKUP(C$13,'Quote Application form'!$C$113:$AR$264,ROW()-11,FALSE)),"")</f>
        <v/>
      </c>
      <c r="D99" t="str">
        <f>IFERROR(IF(HLOOKUP(D$13,'Quote Application form'!$C$113:$AR$264,ROW()-11,FALSE)=0,"",HLOOKUP(D$13,'Quote Application form'!$C$113:$AR$264,ROW()-11,FALSE)),"")</f>
        <v/>
      </c>
      <c r="E99" t="str">
        <f>IFERROR(IF(HLOOKUP(E$13,'Quote Application form'!$C$113:$AR$264,ROW()-11,FALSE)=0,"",HLOOKUP(E$13,'Quote Application form'!$C$113:$AR$264,ROW()-11,FALSE)),"")</f>
        <v/>
      </c>
      <c r="F99" t="str">
        <f>IFERROR(IF(HLOOKUP(F$13,'Quote Application form'!$C$113:$AR$264,ROW()-11,FALSE)=0,"",HLOOKUP(F$13,'Quote Application form'!$C$113:$AR$264,ROW()-11,FALSE)),"")</f>
        <v/>
      </c>
      <c r="G99" t="str">
        <f>IFERROR(IF(HLOOKUP(G$13,'Quote Application form'!$C$113:$AR$264,ROW()-11,FALSE)=0,"",HLOOKUP(G$13,'Quote Application form'!$C$113:$AR$264,ROW()-11,FALSE)),"")</f>
        <v/>
      </c>
      <c r="H99" t="str">
        <f>IFERROR(IF(HLOOKUP(H$13,'Quote Application form'!$C$113:$AR$264,ROW()-11,FALSE)=0,"",HLOOKUP(H$13,'Quote Application form'!$C$113:$AR$264,ROW()-11,FALSE)),"")</f>
        <v/>
      </c>
      <c r="I99" t="str">
        <f>IFERROR(IF(HLOOKUP(I$13,'Quote Application form'!$C$113:$AR$264,ROW()-11,FALSE)=0,"",HLOOKUP(I$13,'Quote Application form'!$C$113:$AR$264,ROW()-11,FALSE)),"")</f>
        <v/>
      </c>
      <c r="J99" t="str">
        <f>IFERROR(IF(HLOOKUP(J$13,'Quote Application form'!$C$113:$AR$264,ROW()-11,FALSE)=0,"",HLOOKUP(J$13,'Quote Application form'!$C$113:$AR$264,ROW()-11,FALSE)),"")</f>
        <v/>
      </c>
      <c r="K99" t="str">
        <f>IFERROR(IF(HLOOKUP(K$13,'Quote Application form'!$C$113:$AR$264,ROW()-11,FALSE)=0,"",HLOOKUP(K$13,'Quote Application form'!$C$113:$AR$264,ROW()-11,FALSE)),"")</f>
        <v/>
      </c>
      <c r="L99" t="str">
        <f>IFERROR(IF(HLOOKUP(L$13,'Quote Application form'!$C$113:$AR$264,ROW()-11,FALSE)=0,"",HLOOKUP(L$13,'Quote Application form'!$C$113:$AR$264,ROW()-11,FALSE)),"")</f>
        <v/>
      </c>
      <c r="M99" t="str">
        <f>IFERROR(IF(HLOOKUP(M$13,'Quote Application form'!$C$113:$AR$264,ROW()-11,FALSE)=0,"",HLOOKUP(M$13,'Quote Application form'!$C$113:$AR$264,ROW()-11,FALSE)),"")</f>
        <v/>
      </c>
      <c r="N99" t="str">
        <f>IFERROR(IF(HLOOKUP(N$13,'Quote Application form'!$C$113:$AR$264,ROW()-11,FALSE)=0,"",HLOOKUP(N$13,'Quote Application form'!$C$113:$AR$264,ROW()-11,FALSE)),"")</f>
        <v/>
      </c>
      <c r="O99" t="str">
        <f>IFERROR(IF(HLOOKUP(O$13,'Quote Application form'!$C$113:$AR$264,ROW()-11,FALSE)=0,"",HLOOKUP(O$13,'Quote Application form'!$C$113:$AR$264,ROW()-11,FALSE)),"")</f>
        <v/>
      </c>
      <c r="P99" t="str">
        <f>IFERROR(IF(HLOOKUP(P$13,'Quote Application form'!$C$113:$AR$264,ROW()-11,FALSE)=0,"",HLOOKUP(P$13,'Quote Application form'!$C$113:$AR$264,ROW()-11,FALSE)),"")</f>
        <v/>
      </c>
      <c r="Q99" t="str">
        <f>IFERROR(IF(HLOOKUP(Q$13,'Quote Application form'!$C$113:$AR$264,ROW()-11,FALSE)=0,"",HLOOKUP(Q$13,'Quote Application form'!$C$113:$AR$264,ROW()-11,FALSE)),"")</f>
        <v/>
      </c>
      <c r="R99" t="str">
        <f>IFERROR(IF(HLOOKUP(R$13,'Quote Application form'!$C$113:$AR$264,ROW()-11,FALSE)=0,"",HLOOKUP(R$13,'Quote Application form'!$C$113:$AR$264,ROW()-11,FALSE)),"")</f>
        <v/>
      </c>
      <c r="S99" t="str">
        <f>IFERROR(IF(HLOOKUP(S$13,'Quote Application form'!$C$113:$AR$264,ROW()-11,FALSE)=0,"",HLOOKUP(S$13,'Quote Application form'!$C$113:$AR$264,ROW()-11,FALSE)),"")</f>
        <v/>
      </c>
      <c r="T99" t="str">
        <f>IFERROR(IF(HLOOKUP(T$13,'Quote Application form'!$C$113:$AR$264,ROW()-11,FALSE)=0,"",HLOOKUP(T$13,'Quote Application form'!$C$113:$AR$264,ROW()-11,FALSE)),"")</f>
        <v/>
      </c>
      <c r="U99" t="str">
        <f>IFERROR(IF(HLOOKUP(U$13,'Quote Application form'!$C$113:$AR$264,ROW()-11,FALSE)=0,"",HLOOKUP(U$13,'Quote Application form'!$C$113:$AR$264,ROW()-11,FALSE)),"")</f>
        <v/>
      </c>
      <c r="V99" t="str">
        <f>IFERROR(IF(HLOOKUP(V$13,'Quote Application form'!$C$113:$AR$264,ROW()-11,FALSE)=0,"",HLOOKUP(V$13,'Quote Application form'!$C$113:$AR$264,ROW()-11,FALSE)),"")</f>
        <v/>
      </c>
      <c r="W99" t="str">
        <f>IFERROR(IF(HLOOKUP(W$13,'Quote Application form'!$C$113:$AR$264,ROW()-11,FALSE)=0,"",HLOOKUP(W$13,'Quote Application form'!$C$113:$AR$264,ROW()-11,FALSE)),"")</f>
        <v/>
      </c>
      <c r="X99" t="str">
        <f>IFERROR(IF(HLOOKUP(X$13,'Quote Application form'!$C$113:$AR$264,ROW()-11,FALSE)=0,"",HLOOKUP(X$13,'Quote Application form'!$C$113:$AR$264,ROW()-11,FALSE)),"")</f>
        <v/>
      </c>
      <c r="Y99" t="str">
        <f>IFERROR(IF(HLOOKUP(Y$13,'Quote Application form'!$C$113:$AR$264,ROW()-11,FALSE)=0,"",HLOOKUP(Y$13,'Quote Application form'!$C$113:$AR$264,ROW()-11,FALSE)),"")</f>
        <v/>
      </c>
      <c r="Z99" t="str">
        <f>IFERROR(IF(HLOOKUP(Z$13,'Quote Application form'!$C$113:$AR$264,ROW()-11,FALSE)=0,"",HLOOKUP(Z$13,'Quote Application form'!$C$113:$AR$264,ROW()-11,FALSE)),"")</f>
        <v/>
      </c>
      <c r="AA99" t="str">
        <f>IFERROR(IF(HLOOKUP(AA$13,'Quote Application form'!$C$113:$AR$264,ROW()-11,FALSE)=0,"",HLOOKUP(AA$13,'Quote Application form'!$C$113:$AR$264,ROW()-11,FALSE)),"")</f>
        <v/>
      </c>
      <c r="AB99" t="str">
        <f>IFERROR(IF(HLOOKUP(AB$13,'Quote Application form'!$C$113:$AR$264,ROW()-11,FALSE)=0,"",HLOOKUP(AB$13,'Quote Application form'!$C$113:$AR$264,ROW()-11,FALSE)),"")</f>
        <v/>
      </c>
      <c r="AC99" t="str">
        <f>IFERROR(IF(HLOOKUP(AC$13,'Quote Application form'!$C$113:$AR$264,ROW()-11,FALSE)=0,"",HLOOKUP(AC$13,'Quote Application form'!$C$113:$AR$264,ROW()-11,FALSE)),"")</f>
        <v/>
      </c>
      <c r="AD99" t="str">
        <f>IFERROR(IF(HLOOKUP(AD$13,'Quote Application form'!$C$113:$AR$264,ROW()-11,FALSE)=0,"",HLOOKUP(AD$13,'Quote Application form'!$C$113:$AR$264,ROW()-11,FALSE)),"")</f>
        <v/>
      </c>
      <c r="AE99" t="str">
        <f>IFERROR(IF(HLOOKUP(AE$13,'Quote Application form'!$C$113:$AR$264,ROW()-11,FALSE)=0,"",HLOOKUP(AE$13,'Quote Application form'!$C$113:$AR$264,ROW()-11,FALSE)),"")</f>
        <v/>
      </c>
      <c r="AF99" t="str">
        <f>IF('Quote Application form'!AJ200=0,"",HLOOKUP(AF$13,'Quote Application form'!$C$113:$AR$264,ROW()-11,FALSE))</f>
        <v/>
      </c>
      <c r="AG99" t="str">
        <f>IF('Quote Application form'!AK200=0,"",HLOOKUP(AG$13,'Quote Application form'!$C$113:$AR$264,ROW()-11,FALSE))</f>
        <v/>
      </c>
      <c r="AH99" t="str">
        <f>IF('Quote Application form'!AL200=0,"",HLOOKUP(AH$13,'Quote Application form'!$C$113:$AR$264,ROW()-11,FALSE))</f>
        <v/>
      </c>
      <c r="AI99" t="str">
        <f>IF('Quote Application form'!AM200=0,"",HLOOKUP(AI$13,'Quote Application form'!$C$113:$AR$264,ROW()-11,FALSE))</f>
        <v/>
      </c>
      <c r="AJ99" t="str">
        <f>IF('Quote Application form'!AN200=0,"",HLOOKUP(AJ$13,'Quote Application form'!$C$113:$AR$264,ROW()-11,FALSE))</f>
        <v/>
      </c>
      <c r="AK99" t="str">
        <f>IF('Quote Application form'!AO200=0,"",HLOOKUP(AK$13,'Quote Application form'!$C$113:$AR$264,ROW()-11,FALSE))</f>
        <v/>
      </c>
      <c r="AL99" t="str">
        <f>IF('Quote Application form'!AP200=0,"",HLOOKUP(AL$13,'Quote Application form'!$C$113:$AR$264,ROW()-11,FALSE))</f>
        <v/>
      </c>
      <c r="AM99" t="str">
        <f>IF('Quote Application form'!AQ200=0,"",HLOOKUP(AM$13,'Quote Application form'!$C$113:$AR$264,ROW()-11,FALSE))</f>
        <v/>
      </c>
      <c r="AN99" t="str">
        <f>IF('Quote Application form'!AR200=0,"",HLOOKUP(AN$13,'Quote Application form'!$C$113:$AR$264,ROW()-11,FALSE))</f>
        <v/>
      </c>
      <c r="AO99" t="str">
        <f>IF('Quote Application form'!AS200=0,"",HLOOKUP(AO$13,'Quote Application form'!$C$113:$AR$264,ROW()-11,FALSE))</f>
        <v/>
      </c>
      <c r="AP99" t="str">
        <f>IF('Quote Application form'!AT200=0,"",HLOOKUP(AP$13,'Quote Application form'!$C$113:$AR$264,ROW()-11,FALSE))</f>
        <v/>
      </c>
    </row>
    <row r="100" spans="1:42" x14ac:dyDescent="0.2">
      <c r="A100" t="str">
        <f>IFERROR(IF(HLOOKUP(A$13,'Quote Application form'!$C$113:$AR$264,ROW()-11,FALSE)=0,"",HLOOKUP(A$13,'Quote Application form'!$C$113:$AR$264,ROW()-11,FALSE)),"")</f>
        <v/>
      </c>
      <c r="B100" t="str">
        <f>IFERROR(IF(HLOOKUP(B$13,'Quote Application form'!$C$113:$AR$264,ROW()-11,FALSE)=0,"",HLOOKUP(B$13,'Quote Application form'!$C$113:$AR$264,ROW()-11,FALSE)),"")</f>
        <v/>
      </c>
      <c r="C100" t="str">
        <f>IFERROR(IF(HLOOKUP(C$13,'Quote Application form'!$C$113:$AR$264,ROW()-11,FALSE)=0,"",HLOOKUP(C$13,'Quote Application form'!$C$113:$AR$264,ROW()-11,FALSE)),"")</f>
        <v/>
      </c>
      <c r="D100" t="str">
        <f>IFERROR(IF(HLOOKUP(D$13,'Quote Application form'!$C$113:$AR$264,ROW()-11,FALSE)=0,"",HLOOKUP(D$13,'Quote Application form'!$C$113:$AR$264,ROW()-11,FALSE)),"")</f>
        <v/>
      </c>
      <c r="E100" t="str">
        <f>IFERROR(IF(HLOOKUP(E$13,'Quote Application form'!$C$113:$AR$264,ROW()-11,FALSE)=0,"",HLOOKUP(E$13,'Quote Application form'!$C$113:$AR$264,ROW()-11,FALSE)),"")</f>
        <v/>
      </c>
      <c r="F100" t="str">
        <f>IFERROR(IF(HLOOKUP(F$13,'Quote Application form'!$C$113:$AR$264,ROW()-11,FALSE)=0,"",HLOOKUP(F$13,'Quote Application form'!$C$113:$AR$264,ROW()-11,FALSE)),"")</f>
        <v/>
      </c>
      <c r="G100" t="str">
        <f>IFERROR(IF(HLOOKUP(G$13,'Quote Application form'!$C$113:$AR$264,ROW()-11,FALSE)=0,"",HLOOKUP(G$13,'Quote Application form'!$C$113:$AR$264,ROW()-11,FALSE)),"")</f>
        <v/>
      </c>
      <c r="H100" t="str">
        <f>IFERROR(IF(HLOOKUP(H$13,'Quote Application form'!$C$113:$AR$264,ROW()-11,FALSE)=0,"",HLOOKUP(H$13,'Quote Application form'!$C$113:$AR$264,ROW()-11,FALSE)),"")</f>
        <v/>
      </c>
      <c r="I100" t="str">
        <f>IFERROR(IF(HLOOKUP(I$13,'Quote Application form'!$C$113:$AR$264,ROW()-11,FALSE)=0,"",HLOOKUP(I$13,'Quote Application form'!$C$113:$AR$264,ROW()-11,FALSE)),"")</f>
        <v/>
      </c>
      <c r="J100" t="str">
        <f>IFERROR(IF(HLOOKUP(J$13,'Quote Application form'!$C$113:$AR$264,ROW()-11,FALSE)=0,"",HLOOKUP(J$13,'Quote Application form'!$C$113:$AR$264,ROW()-11,FALSE)),"")</f>
        <v/>
      </c>
      <c r="K100" t="str">
        <f>IFERROR(IF(HLOOKUP(K$13,'Quote Application form'!$C$113:$AR$264,ROW()-11,FALSE)=0,"",HLOOKUP(K$13,'Quote Application form'!$C$113:$AR$264,ROW()-11,FALSE)),"")</f>
        <v/>
      </c>
      <c r="L100" t="str">
        <f>IFERROR(IF(HLOOKUP(L$13,'Quote Application form'!$C$113:$AR$264,ROW()-11,FALSE)=0,"",HLOOKUP(L$13,'Quote Application form'!$C$113:$AR$264,ROW()-11,FALSE)),"")</f>
        <v/>
      </c>
      <c r="M100" t="str">
        <f>IFERROR(IF(HLOOKUP(M$13,'Quote Application form'!$C$113:$AR$264,ROW()-11,FALSE)=0,"",HLOOKUP(M$13,'Quote Application form'!$C$113:$AR$264,ROW()-11,FALSE)),"")</f>
        <v/>
      </c>
      <c r="N100" t="str">
        <f>IFERROR(IF(HLOOKUP(N$13,'Quote Application form'!$C$113:$AR$264,ROW()-11,FALSE)=0,"",HLOOKUP(N$13,'Quote Application form'!$C$113:$AR$264,ROW()-11,FALSE)),"")</f>
        <v/>
      </c>
      <c r="O100" t="str">
        <f>IFERROR(IF(HLOOKUP(O$13,'Quote Application form'!$C$113:$AR$264,ROW()-11,FALSE)=0,"",HLOOKUP(O$13,'Quote Application form'!$C$113:$AR$264,ROW()-11,FALSE)),"")</f>
        <v/>
      </c>
      <c r="P100" t="str">
        <f>IFERROR(IF(HLOOKUP(P$13,'Quote Application form'!$C$113:$AR$264,ROW()-11,FALSE)=0,"",HLOOKUP(P$13,'Quote Application form'!$C$113:$AR$264,ROW()-11,FALSE)),"")</f>
        <v/>
      </c>
      <c r="Q100" t="str">
        <f>IFERROR(IF(HLOOKUP(Q$13,'Quote Application form'!$C$113:$AR$264,ROW()-11,FALSE)=0,"",HLOOKUP(Q$13,'Quote Application form'!$C$113:$AR$264,ROW()-11,FALSE)),"")</f>
        <v/>
      </c>
      <c r="R100" t="str">
        <f>IFERROR(IF(HLOOKUP(R$13,'Quote Application form'!$C$113:$AR$264,ROW()-11,FALSE)=0,"",HLOOKUP(R$13,'Quote Application form'!$C$113:$AR$264,ROW()-11,FALSE)),"")</f>
        <v/>
      </c>
      <c r="S100" t="str">
        <f>IFERROR(IF(HLOOKUP(S$13,'Quote Application form'!$C$113:$AR$264,ROW()-11,FALSE)=0,"",HLOOKUP(S$13,'Quote Application form'!$C$113:$AR$264,ROW()-11,FALSE)),"")</f>
        <v/>
      </c>
      <c r="T100" t="str">
        <f>IFERROR(IF(HLOOKUP(T$13,'Quote Application form'!$C$113:$AR$264,ROW()-11,FALSE)=0,"",HLOOKUP(T$13,'Quote Application form'!$C$113:$AR$264,ROW()-11,FALSE)),"")</f>
        <v/>
      </c>
      <c r="U100" t="str">
        <f>IFERROR(IF(HLOOKUP(U$13,'Quote Application form'!$C$113:$AR$264,ROW()-11,FALSE)=0,"",HLOOKUP(U$13,'Quote Application form'!$C$113:$AR$264,ROW()-11,FALSE)),"")</f>
        <v/>
      </c>
      <c r="V100" t="str">
        <f>IFERROR(IF(HLOOKUP(V$13,'Quote Application form'!$C$113:$AR$264,ROW()-11,FALSE)=0,"",HLOOKUP(V$13,'Quote Application form'!$C$113:$AR$264,ROW()-11,FALSE)),"")</f>
        <v/>
      </c>
      <c r="W100" t="str">
        <f>IFERROR(IF(HLOOKUP(W$13,'Quote Application form'!$C$113:$AR$264,ROW()-11,FALSE)=0,"",HLOOKUP(W$13,'Quote Application form'!$C$113:$AR$264,ROW()-11,FALSE)),"")</f>
        <v/>
      </c>
      <c r="X100" t="str">
        <f>IFERROR(IF(HLOOKUP(X$13,'Quote Application form'!$C$113:$AR$264,ROW()-11,FALSE)=0,"",HLOOKUP(X$13,'Quote Application form'!$C$113:$AR$264,ROW()-11,FALSE)),"")</f>
        <v/>
      </c>
      <c r="Y100" t="str">
        <f>IFERROR(IF(HLOOKUP(Y$13,'Quote Application form'!$C$113:$AR$264,ROW()-11,FALSE)=0,"",HLOOKUP(Y$13,'Quote Application form'!$C$113:$AR$264,ROW()-11,FALSE)),"")</f>
        <v/>
      </c>
      <c r="Z100" t="str">
        <f>IFERROR(IF(HLOOKUP(Z$13,'Quote Application form'!$C$113:$AR$264,ROW()-11,FALSE)=0,"",HLOOKUP(Z$13,'Quote Application form'!$C$113:$AR$264,ROW()-11,FALSE)),"")</f>
        <v/>
      </c>
      <c r="AA100" t="str">
        <f>IFERROR(IF(HLOOKUP(AA$13,'Quote Application form'!$C$113:$AR$264,ROW()-11,FALSE)=0,"",HLOOKUP(AA$13,'Quote Application form'!$C$113:$AR$264,ROW()-11,FALSE)),"")</f>
        <v/>
      </c>
      <c r="AB100" t="str">
        <f>IFERROR(IF(HLOOKUP(AB$13,'Quote Application form'!$C$113:$AR$264,ROW()-11,FALSE)=0,"",HLOOKUP(AB$13,'Quote Application form'!$C$113:$AR$264,ROW()-11,FALSE)),"")</f>
        <v/>
      </c>
      <c r="AC100" t="str">
        <f>IFERROR(IF(HLOOKUP(AC$13,'Quote Application form'!$C$113:$AR$264,ROW()-11,FALSE)=0,"",HLOOKUP(AC$13,'Quote Application form'!$C$113:$AR$264,ROW()-11,FALSE)),"")</f>
        <v/>
      </c>
      <c r="AD100" t="str">
        <f>IFERROR(IF(HLOOKUP(AD$13,'Quote Application form'!$C$113:$AR$264,ROW()-11,FALSE)=0,"",HLOOKUP(AD$13,'Quote Application form'!$C$113:$AR$264,ROW()-11,FALSE)),"")</f>
        <v/>
      </c>
      <c r="AE100" t="str">
        <f>IFERROR(IF(HLOOKUP(AE$13,'Quote Application form'!$C$113:$AR$264,ROW()-11,FALSE)=0,"",HLOOKUP(AE$13,'Quote Application form'!$C$113:$AR$264,ROW()-11,FALSE)),"")</f>
        <v/>
      </c>
      <c r="AF100" t="str">
        <f>IF('Quote Application form'!AJ201=0,"",HLOOKUP(AF$13,'Quote Application form'!$C$113:$AR$264,ROW()-11,FALSE))</f>
        <v/>
      </c>
      <c r="AG100" t="str">
        <f>IF('Quote Application form'!AK201=0,"",HLOOKUP(AG$13,'Quote Application form'!$C$113:$AR$264,ROW()-11,FALSE))</f>
        <v/>
      </c>
      <c r="AH100" t="str">
        <f>IF('Quote Application form'!AL201=0,"",HLOOKUP(AH$13,'Quote Application form'!$C$113:$AR$264,ROW()-11,FALSE))</f>
        <v/>
      </c>
      <c r="AI100" t="str">
        <f>IF('Quote Application form'!AM201=0,"",HLOOKUP(AI$13,'Quote Application form'!$C$113:$AR$264,ROW()-11,FALSE))</f>
        <v/>
      </c>
      <c r="AJ100" t="str">
        <f>IF('Quote Application form'!AN201=0,"",HLOOKUP(AJ$13,'Quote Application form'!$C$113:$AR$264,ROW()-11,FALSE))</f>
        <v/>
      </c>
      <c r="AK100" t="str">
        <f>IF('Quote Application form'!AO201=0,"",HLOOKUP(AK$13,'Quote Application form'!$C$113:$AR$264,ROW()-11,FALSE))</f>
        <v/>
      </c>
      <c r="AL100" t="str">
        <f>IF('Quote Application form'!AP201=0,"",HLOOKUP(AL$13,'Quote Application form'!$C$113:$AR$264,ROW()-11,FALSE))</f>
        <v/>
      </c>
      <c r="AM100" t="str">
        <f>IF('Quote Application form'!AQ201=0,"",HLOOKUP(AM$13,'Quote Application form'!$C$113:$AR$264,ROW()-11,FALSE))</f>
        <v/>
      </c>
      <c r="AN100" t="str">
        <f>IF('Quote Application form'!AR201=0,"",HLOOKUP(AN$13,'Quote Application form'!$C$113:$AR$264,ROW()-11,FALSE))</f>
        <v/>
      </c>
      <c r="AO100" t="str">
        <f>IF('Quote Application form'!AS201=0,"",HLOOKUP(AO$13,'Quote Application form'!$C$113:$AR$264,ROW()-11,FALSE))</f>
        <v/>
      </c>
      <c r="AP100" t="str">
        <f>IF('Quote Application form'!AT201=0,"",HLOOKUP(AP$13,'Quote Application form'!$C$113:$AR$264,ROW()-11,FALSE))</f>
        <v/>
      </c>
    </row>
    <row r="101" spans="1:42" x14ac:dyDescent="0.2">
      <c r="A101" t="str">
        <f>IFERROR(IF(HLOOKUP(A$13,'Quote Application form'!$C$113:$AR$264,ROW()-11,FALSE)=0,"",HLOOKUP(A$13,'Quote Application form'!$C$113:$AR$264,ROW()-11,FALSE)),"")</f>
        <v/>
      </c>
      <c r="B101" t="str">
        <f>IFERROR(IF(HLOOKUP(B$13,'Quote Application form'!$C$113:$AR$264,ROW()-11,FALSE)=0,"",HLOOKUP(B$13,'Quote Application form'!$C$113:$AR$264,ROW()-11,FALSE)),"")</f>
        <v/>
      </c>
      <c r="C101" t="str">
        <f>IFERROR(IF(HLOOKUP(C$13,'Quote Application form'!$C$113:$AR$264,ROW()-11,FALSE)=0,"",HLOOKUP(C$13,'Quote Application form'!$C$113:$AR$264,ROW()-11,FALSE)),"")</f>
        <v/>
      </c>
      <c r="D101" t="str">
        <f>IFERROR(IF(HLOOKUP(D$13,'Quote Application form'!$C$113:$AR$264,ROW()-11,FALSE)=0,"",HLOOKUP(D$13,'Quote Application form'!$C$113:$AR$264,ROW()-11,FALSE)),"")</f>
        <v/>
      </c>
      <c r="E101" t="str">
        <f>IFERROR(IF(HLOOKUP(E$13,'Quote Application form'!$C$113:$AR$264,ROW()-11,FALSE)=0,"",HLOOKUP(E$13,'Quote Application form'!$C$113:$AR$264,ROW()-11,FALSE)),"")</f>
        <v/>
      </c>
      <c r="F101" t="str">
        <f>IFERROR(IF(HLOOKUP(F$13,'Quote Application form'!$C$113:$AR$264,ROW()-11,FALSE)=0,"",HLOOKUP(F$13,'Quote Application form'!$C$113:$AR$264,ROW()-11,FALSE)),"")</f>
        <v/>
      </c>
      <c r="G101" t="str">
        <f>IFERROR(IF(HLOOKUP(G$13,'Quote Application form'!$C$113:$AR$264,ROW()-11,FALSE)=0,"",HLOOKUP(G$13,'Quote Application form'!$C$113:$AR$264,ROW()-11,FALSE)),"")</f>
        <v/>
      </c>
      <c r="H101" t="str">
        <f>IFERROR(IF(HLOOKUP(H$13,'Quote Application form'!$C$113:$AR$264,ROW()-11,FALSE)=0,"",HLOOKUP(H$13,'Quote Application form'!$C$113:$AR$264,ROW()-11,FALSE)),"")</f>
        <v/>
      </c>
      <c r="I101" t="str">
        <f>IFERROR(IF(HLOOKUP(I$13,'Quote Application form'!$C$113:$AR$264,ROW()-11,FALSE)=0,"",HLOOKUP(I$13,'Quote Application form'!$C$113:$AR$264,ROW()-11,FALSE)),"")</f>
        <v/>
      </c>
      <c r="J101" t="str">
        <f>IFERROR(IF(HLOOKUP(J$13,'Quote Application form'!$C$113:$AR$264,ROW()-11,FALSE)=0,"",HLOOKUP(J$13,'Quote Application form'!$C$113:$AR$264,ROW()-11,FALSE)),"")</f>
        <v/>
      </c>
      <c r="K101" t="str">
        <f>IFERROR(IF(HLOOKUP(K$13,'Quote Application form'!$C$113:$AR$264,ROW()-11,FALSE)=0,"",HLOOKUP(K$13,'Quote Application form'!$C$113:$AR$264,ROW()-11,FALSE)),"")</f>
        <v/>
      </c>
      <c r="L101" t="str">
        <f>IFERROR(IF(HLOOKUP(L$13,'Quote Application form'!$C$113:$AR$264,ROW()-11,FALSE)=0,"",HLOOKUP(L$13,'Quote Application form'!$C$113:$AR$264,ROW()-11,FALSE)),"")</f>
        <v/>
      </c>
      <c r="M101" t="str">
        <f>IFERROR(IF(HLOOKUP(M$13,'Quote Application form'!$C$113:$AR$264,ROW()-11,FALSE)=0,"",HLOOKUP(M$13,'Quote Application form'!$C$113:$AR$264,ROW()-11,FALSE)),"")</f>
        <v/>
      </c>
      <c r="N101" t="str">
        <f>IFERROR(IF(HLOOKUP(N$13,'Quote Application form'!$C$113:$AR$264,ROW()-11,FALSE)=0,"",HLOOKUP(N$13,'Quote Application form'!$C$113:$AR$264,ROW()-11,FALSE)),"")</f>
        <v/>
      </c>
      <c r="O101" t="str">
        <f>IFERROR(IF(HLOOKUP(O$13,'Quote Application form'!$C$113:$AR$264,ROW()-11,FALSE)=0,"",HLOOKUP(O$13,'Quote Application form'!$C$113:$AR$264,ROW()-11,FALSE)),"")</f>
        <v/>
      </c>
      <c r="P101" t="str">
        <f>IFERROR(IF(HLOOKUP(P$13,'Quote Application form'!$C$113:$AR$264,ROW()-11,FALSE)=0,"",HLOOKUP(P$13,'Quote Application form'!$C$113:$AR$264,ROW()-11,FALSE)),"")</f>
        <v/>
      </c>
      <c r="Q101" t="str">
        <f>IFERROR(IF(HLOOKUP(Q$13,'Quote Application form'!$C$113:$AR$264,ROW()-11,FALSE)=0,"",HLOOKUP(Q$13,'Quote Application form'!$C$113:$AR$264,ROW()-11,FALSE)),"")</f>
        <v/>
      </c>
      <c r="R101" t="str">
        <f>IFERROR(IF(HLOOKUP(R$13,'Quote Application form'!$C$113:$AR$264,ROW()-11,FALSE)=0,"",HLOOKUP(R$13,'Quote Application form'!$C$113:$AR$264,ROW()-11,FALSE)),"")</f>
        <v/>
      </c>
      <c r="S101" t="str">
        <f>IFERROR(IF(HLOOKUP(S$13,'Quote Application form'!$C$113:$AR$264,ROW()-11,FALSE)=0,"",HLOOKUP(S$13,'Quote Application form'!$C$113:$AR$264,ROW()-11,FALSE)),"")</f>
        <v/>
      </c>
      <c r="T101" t="str">
        <f>IFERROR(IF(HLOOKUP(T$13,'Quote Application form'!$C$113:$AR$264,ROW()-11,FALSE)=0,"",HLOOKUP(T$13,'Quote Application form'!$C$113:$AR$264,ROW()-11,FALSE)),"")</f>
        <v/>
      </c>
      <c r="U101" t="str">
        <f>IFERROR(IF(HLOOKUP(U$13,'Quote Application form'!$C$113:$AR$264,ROW()-11,FALSE)=0,"",HLOOKUP(U$13,'Quote Application form'!$C$113:$AR$264,ROW()-11,FALSE)),"")</f>
        <v/>
      </c>
      <c r="V101" t="str">
        <f>IFERROR(IF(HLOOKUP(V$13,'Quote Application form'!$C$113:$AR$264,ROW()-11,FALSE)=0,"",HLOOKUP(V$13,'Quote Application form'!$C$113:$AR$264,ROW()-11,FALSE)),"")</f>
        <v/>
      </c>
      <c r="W101" t="str">
        <f>IFERROR(IF(HLOOKUP(W$13,'Quote Application form'!$C$113:$AR$264,ROW()-11,FALSE)=0,"",HLOOKUP(W$13,'Quote Application form'!$C$113:$AR$264,ROW()-11,FALSE)),"")</f>
        <v/>
      </c>
      <c r="X101" t="str">
        <f>IFERROR(IF(HLOOKUP(X$13,'Quote Application form'!$C$113:$AR$264,ROW()-11,FALSE)=0,"",HLOOKUP(X$13,'Quote Application form'!$C$113:$AR$264,ROW()-11,FALSE)),"")</f>
        <v/>
      </c>
      <c r="Y101" t="str">
        <f>IFERROR(IF(HLOOKUP(Y$13,'Quote Application form'!$C$113:$AR$264,ROW()-11,FALSE)=0,"",HLOOKUP(Y$13,'Quote Application form'!$C$113:$AR$264,ROW()-11,FALSE)),"")</f>
        <v/>
      </c>
      <c r="Z101" t="str">
        <f>IFERROR(IF(HLOOKUP(Z$13,'Quote Application form'!$C$113:$AR$264,ROW()-11,FALSE)=0,"",HLOOKUP(Z$13,'Quote Application form'!$C$113:$AR$264,ROW()-11,FALSE)),"")</f>
        <v/>
      </c>
      <c r="AA101" t="str">
        <f>IFERROR(IF(HLOOKUP(AA$13,'Quote Application form'!$C$113:$AR$264,ROW()-11,FALSE)=0,"",HLOOKUP(AA$13,'Quote Application form'!$C$113:$AR$264,ROW()-11,FALSE)),"")</f>
        <v/>
      </c>
      <c r="AB101" t="str">
        <f>IFERROR(IF(HLOOKUP(AB$13,'Quote Application form'!$C$113:$AR$264,ROW()-11,FALSE)=0,"",HLOOKUP(AB$13,'Quote Application form'!$C$113:$AR$264,ROW()-11,FALSE)),"")</f>
        <v/>
      </c>
      <c r="AC101" t="str">
        <f>IFERROR(IF(HLOOKUP(AC$13,'Quote Application form'!$C$113:$AR$264,ROW()-11,FALSE)=0,"",HLOOKUP(AC$13,'Quote Application form'!$C$113:$AR$264,ROW()-11,FALSE)),"")</f>
        <v/>
      </c>
      <c r="AD101" t="str">
        <f>IFERROR(IF(HLOOKUP(AD$13,'Quote Application form'!$C$113:$AR$264,ROW()-11,FALSE)=0,"",HLOOKUP(AD$13,'Quote Application form'!$C$113:$AR$264,ROW()-11,FALSE)),"")</f>
        <v/>
      </c>
      <c r="AE101" t="str">
        <f>IFERROR(IF(HLOOKUP(AE$13,'Quote Application form'!$C$113:$AR$264,ROW()-11,FALSE)=0,"",HLOOKUP(AE$13,'Quote Application form'!$C$113:$AR$264,ROW()-11,FALSE)),"")</f>
        <v/>
      </c>
      <c r="AF101" t="str">
        <f>IF('Quote Application form'!AJ202=0,"",HLOOKUP(AF$13,'Quote Application form'!$C$113:$AR$264,ROW()-11,FALSE))</f>
        <v/>
      </c>
      <c r="AG101" t="str">
        <f>IF('Quote Application form'!AK202=0,"",HLOOKUP(AG$13,'Quote Application form'!$C$113:$AR$264,ROW()-11,FALSE))</f>
        <v/>
      </c>
      <c r="AH101" t="str">
        <f>IF('Quote Application form'!AL202=0,"",HLOOKUP(AH$13,'Quote Application form'!$C$113:$AR$264,ROW()-11,FALSE))</f>
        <v/>
      </c>
      <c r="AI101" t="str">
        <f>IF('Quote Application form'!AM202=0,"",HLOOKUP(AI$13,'Quote Application form'!$C$113:$AR$264,ROW()-11,FALSE))</f>
        <v/>
      </c>
      <c r="AJ101" t="str">
        <f>IF('Quote Application form'!AN202=0,"",HLOOKUP(AJ$13,'Quote Application form'!$C$113:$AR$264,ROW()-11,FALSE))</f>
        <v/>
      </c>
      <c r="AK101" t="str">
        <f>IF('Quote Application form'!AO202=0,"",HLOOKUP(AK$13,'Quote Application form'!$C$113:$AR$264,ROW()-11,FALSE))</f>
        <v/>
      </c>
      <c r="AL101" t="str">
        <f>IF('Quote Application form'!AP202=0,"",HLOOKUP(AL$13,'Quote Application form'!$C$113:$AR$264,ROW()-11,FALSE))</f>
        <v/>
      </c>
      <c r="AM101" t="str">
        <f>IF('Quote Application form'!AQ202=0,"",HLOOKUP(AM$13,'Quote Application form'!$C$113:$AR$264,ROW()-11,FALSE))</f>
        <v/>
      </c>
      <c r="AN101" t="str">
        <f>IF('Quote Application form'!AR202=0,"",HLOOKUP(AN$13,'Quote Application form'!$C$113:$AR$264,ROW()-11,FALSE))</f>
        <v/>
      </c>
      <c r="AO101" t="str">
        <f>IF('Quote Application form'!AS202=0,"",HLOOKUP(AO$13,'Quote Application form'!$C$113:$AR$264,ROW()-11,FALSE))</f>
        <v/>
      </c>
      <c r="AP101" t="str">
        <f>IF('Quote Application form'!AT202=0,"",HLOOKUP(AP$13,'Quote Application form'!$C$113:$AR$264,ROW()-11,FALSE))</f>
        <v/>
      </c>
    </row>
    <row r="102" spans="1:42" x14ac:dyDescent="0.2">
      <c r="A102" t="str">
        <f>IFERROR(IF(HLOOKUP(A$13,'Quote Application form'!$C$113:$AR$264,ROW()-11,FALSE)=0,"",HLOOKUP(A$13,'Quote Application form'!$C$113:$AR$264,ROW()-11,FALSE)),"")</f>
        <v/>
      </c>
      <c r="B102" t="str">
        <f>IFERROR(IF(HLOOKUP(B$13,'Quote Application form'!$C$113:$AR$264,ROW()-11,FALSE)=0,"",HLOOKUP(B$13,'Quote Application form'!$C$113:$AR$264,ROW()-11,FALSE)),"")</f>
        <v/>
      </c>
      <c r="C102" t="str">
        <f>IFERROR(IF(HLOOKUP(C$13,'Quote Application form'!$C$113:$AR$264,ROW()-11,FALSE)=0,"",HLOOKUP(C$13,'Quote Application form'!$C$113:$AR$264,ROW()-11,FALSE)),"")</f>
        <v/>
      </c>
      <c r="D102" t="str">
        <f>IFERROR(IF(HLOOKUP(D$13,'Quote Application form'!$C$113:$AR$264,ROW()-11,FALSE)=0,"",HLOOKUP(D$13,'Quote Application form'!$C$113:$AR$264,ROW()-11,FALSE)),"")</f>
        <v/>
      </c>
      <c r="E102" t="str">
        <f>IFERROR(IF(HLOOKUP(E$13,'Quote Application form'!$C$113:$AR$264,ROW()-11,FALSE)=0,"",HLOOKUP(E$13,'Quote Application form'!$C$113:$AR$264,ROW()-11,FALSE)),"")</f>
        <v/>
      </c>
      <c r="F102" t="str">
        <f>IFERROR(IF(HLOOKUP(F$13,'Quote Application form'!$C$113:$AR$264,ROW()-11,FALSE)=0,"",HLOOKUP(F$13,'Quote Application form'!$C$113:$AR$264,ROW()-11,FALSE)),"")</f>
        <v/>
      </c>
      <c r="G102" t="str">
        <f>IFERROR(IF(HLOOKUP(G$13,'Quote Application form'!$C$113:$AR$264,ROW()-11,FALSE)=0,"",HLOOKUP(G$13,'Quote Application form'!$C$113:$AR$264,ROW()-11,FALSE)),"")</f>
        <v/>
      </c>
      <c r="H102" t="str">
        <f>IFERROR(IF(HLOOKUP(H$13,'Quote Application form'!$C$113:$AR$264,ROW()-11,FALSE)=0,"",HLOOKUP(H$13,'Quote Application form'!$C$113:$AR$264,ROW()-11,FALSE)),"")</f>
        <v/>
      </c>
      <c r="I102" t="str">
        <f>IFERROR(IF(HLOOKUP(I$13,'Quote Application form'!$C$113:$AR$264,ROW()-11,FALSE)=0,"",HLOOKUP(I$13,'Quote Application form'!$C$113:$AR$264,ROW()-11,FALSE)),"")</f>
        <v/>
      </c>
      <c r="J102" t="str">
        <f>IFERROR(IF(HLOOKUP(J$13,'Quote Application form'!$C$113:$AR$264,ROW()-11,FALSE)=0,"",HLOOKUP(J$13,'Quote Application form'!$C$113:$AR$264,ROW()-11,FALSE)),"")</f>
        <v/>
      </c>
      <c r="K102" t="str">
        <f>IFERROR(IF(HLOOKUP(K$13,'Quote Application form'!$C$113:$AR$264,ROW()-11,FALSE)=0,"",HLOOKUP(K$13,'Quote Application form'!$C$113:$AR$264,ROW()-11,FALSE)),"")</f>
        <v/>
      </c>
      <c r="L102" t="str">
        <f>IFERROR(IF(HLOOKUP(L$13,'Quote Application form'!$C$113:$AR$264,ROW()-11,FALSE)=0,"",HLOOKUP(L$13,'Quote Application form'!$C$113:$AR$264,ROW()-11,FALSE)),"")</f>
        <v/>
      </c>
      <c r="M102" t="str">
        <f>IFERROR(IF(HLOOKUP(M$13,'Quote Application form'!$C$113:$AR$264,ROW()-11,FALSE)=0,"",HLOOKUP(M$13,'Quote Application form'!$C$113:$AR$264,ROW()-11,FALSE)),"")</f>
        <v/>
      </c>
      <c r="N102" t="str">
        <f>IFERROR(IF(HLOOKUP(N$13,'Quote Application form'!$C$113:$AR$264,ROW()-11,FALSE)=0,"",HLOOKUP(N$13,'Quote Application form'!$C$113:$AR$264,ROW()-11,FALSE)),"")</f>
        <v/>
      </c>
      <c r="O102" t="str">
        <f>IFERROR(IF(HLOOKUP(O$13,'Quote Application form'!$C$113:$AR$264,ROW()-11,FALSE)=0,"",HLOOKUP(O$13,'Quote Application form'!$C$113:$AR$264,ROW()-11,FALSE)),"")</f>
        <v/>
      </c>
      <c r="P102" t="str">
        <f>IFERROR(IF(HLOOKUP(P$13,'Quote Application form'!$C$113:$AR$264,ROW()-11,FALSE)=0,"",HLOOKUP(P$13,'Quote Application form'!$C$113:$AR$264,ROW()-11,FALSE)),"")</f>
        <v/>
      </c>
      <c r="Q102" t="str">
        <f>IFERROR(IF(HLOOKUP(Q$13,'Quote Application form'!$C$113:$AR$264,ROW()-11,FALSE)=0,"",HLOOKUP(Q$13,'Quote Application form'!$C$113:$AR$264,ROW()-11,FALSE)),"")</f>
        <v/>
      </c>
      <c r="R102" t="str">
        <f>IFERROR(IF(HLOOKUP(R$13,'Quote Application form'!$C$113:$AR$264,ROW()-11,FALSE)=0,"",HLOOKUP(R$13,'Quote Application form'!$C$113:$AR$264,ROW()-11,FALSE)),"")</f>
        <v/>
      </c>
      <c r="S102" t="str">
        <f>IFERROR(IF(HLOOKUP(S$13,'Quote Application form'!$C$113:$AR$264,ROW()-11,FALSE)=0,"",HLOOKUP(S$13,'Quote Application form'!$C$113:$AR$264,ROW()-11,FALSE)),"")</f>
        <v/>
      </c>
      <c r="T102" t="str">
        <f>IFERROR(IF(HLOOKUP(T$13,'Quote Application form'!$C$113:$AR$264,ROW()-11,FALSE)=0,"",HLOOKUP(T$13,'Quote Application form'!$C$113:$AR$264,ROW()-11,FALSE)),"")</f>
        <v/>
      </c>
      <c r="U102" t="str">
        <f>IFERROR(IF(HLOOKUP(U$13,'Quote Application form'!$C$113:$AR$264,ROW()-11,FALSE)=0,"",HLOOKUP(U$13,'Quote Application form'!$C$113:$AR$264,ROW()-11,FALSE)),"")</f>
        <v/>
      </c>
      <c r="V102" t="str">
        <f>IFERROR(IF(HLOOKUP(V$13,'Quote Application form'!$C$113:$AR$264,ROW()-11,FALSE)=0,"",HLOOKUP(V$13,'Quote Application form'!$C$113:$AR$264,ROW()-11,FALSE)),"")</f>
        <v/>
      </c>
      <c r="W102" t="str">
        <f>IFERROR(IF(HLOOKUP(W$13,'Quote Application form'!$C$113:$AR$264,ROW()-11,FALSE)=0,"",HLOOKUP(W$13,'Quote Application form'!$C$113:$AR$264,ROW()-11,FALSE)),"")</f>
        <v/>
      </c>
      <c r="X102" t="str">
        <f>IFERROR(IF(HLOOKUP(X$13,'Quote Application form'!$C$113:$AR$264,ROW()-11,FALSE)=0,"",HLOOKUP(X$13,'Quote Application form'!$C$113:$AR$264,ROW()-11,FALSE)),"")</f>
        <v/>
      </c>
      <c r="Y102" t="str">
        <f>IFERROR(IF(HLOOKUP(Y$13,'Quote Application form'!$C$113:$AR$264,ROW()-11,FALSE)=0,"",HLOOKUP(Y$13,'Quote Application form'!$C$113:$AR$264,ROW()-11,FALSE)),"")</f>
        <v/>
      </c>
      <c r="Z102" t="str">
        <f>IFERROR(IF(HLOOKUP(Z$13,'Quote Application form'!$C$113:$AR$264,ROW()-11,FALSE)=0,"",HLOOKUP(Z$13,'Quote Application form'!$C$113:$AR$264,ROW()-11,FALSE)),"")</f>
        <v/>
      </c>
      <c r="AA102" t="str">
        <f>IFERROR(IF(HLOOKUP(AA$13,'Quote Application form'!$C$113:$AR$264,ROW()-11,FALSE)=0,"",HLOOKUP(AA$13,'Quote Application form'!$C$113:$AR$264,ROW()-11,FALSE)),"")</f>
        <v/>
      </c>
      <c r="AB102" t="str">
        <f>IFERROR(IF(HLOOKUP(AB$13,'Quote Application form'!$C$113:$AR$264,ROW()-11,FALSE)=0,"",HLOOKUP(AB$13,'Quote Application form'!$C$113:$AR$264,ROW()-11,FALSE)),"")</f>
        <v/>
      </c>
      <c r="AC102" t="str">
        <f>IFERROR(IF(HLOOKUP(AC$13,'Quote Application form'!$C$113:$AR$264,ROW()-11,FALSE)=0,"",HLOOKUP(AC$13,'Quote Application form'!$C$113:$AR$264,ROW()-11,FALSE)),"")</f>
        <v/>
      </c>
      <c r="AD102" t="str">
        <f>IFERROR(IF(HLOOKUP(AD$13,'Quote Application form'!$C$113:$AR$264,ROW()-11,FALSE)=0,"",HLOOKUP(AD$13,'Quote Application form'!$C$113:$AR$264,ROW()-11,FALSE)),"")</f>
        <v/>
      </c>
      <c r="AE102" t="str">
        <f>IFERROR(IF(HLOOKUP(AE$13,'Quote Application form'!$C$113:$AR$264,ROW()-11,FALSE)=0,"",HLOOKUP(AE$13,'Quote Application form'!$C$113:$AR$264,ROW()-11,FALSE)),"")</f>
        <v/>
      </c>
      <c r="AF102" t="str">
        <f>IF('Quote Application form'!AJ203=0,"",HLOOKUP(AF$13,'Quote Application form'!$C$113:$AR$264,ROW()-11,FALSE))</f>
        <v/>
      </c>
      <c r="AG102" t="str">
        <f>IF('Quote Application form'!AK203=0,"",HLOOKUP(AG$13,'Quote Application form'!$C$113:$AR$264,ROW()-11,FALSE))</f>
        <v/>
      </c>
      <c r="AH102" t="str">
        <f>IF('Quote Application form'!AL203=0,"",HLOOKUP(AH$13,'Quote Application form'!$C$113:$AR$264,ROW()-11,FALSE))</f>
        <v/>
      </c>
      <c r="AI102" t="str">
        <f>IF('Quote Application form'!AM203=0,"",HLOOKUP(AI$13,'Quote Application form'!$C$113:$AR$264,ROW()-11,FALSE))</f>
        <v/>
      </c>
      <c r="AJ102" t="str">
        <f>IF('Quote Application form'!AN203=0,"",HLOOKUP(AJ$13,'Quote Application form'!$C$113:$AR$264,ROW()-11,FALSE))</f>
        <v/>
      </c>
      <c r="AK102" t="str">
        <f>IF('Quote Application form'!AO203=0,"",HLOOKUP(AK$13,'Quote Application form'!$C$113:$AR$264,ROW()-11,FALSE))</f>
        <v/>
      </c>
      <c r="AL102" t="str">
        <f>IF('Quote Application form'!AP203=0,"",HLOOKUP(AL$13,'Quote Application form'!$C$113:$AR$264,ROW()-11,FALSE))</f>
        <v/>
      </c>
      <c r="AM102" t="str">
        <f>IF('Quote Application form'!AQ203=0,"",HLOOKUP(AM$13,'Quote Application form'!$C$113:$AR$264,ROW()-11,FALSE))</f>
        <v/>
      </c>
      <c r="AN102" t="str">
        <f>IF('Quote Application form'!AR203=0,"",HLOOKUP(AN$13,'Quote Application form'!$C$113:$AR$264,ROW()-11,FALSE))</f>
        <v/>
      </c>
      <c r="AO102" t="str">
        <f>IF('Quote Application form'!AS203=0,"",HLOOKUP(AO$13,'Quote Application form'!$C$113:$AR$264,ROW()-11,FALSE))</f>
        <v/>
      </c>
      <c r="AP102" t="str">
        <f>IF('Quote Application form'!AT203=0,"",HLOOKUP(AP$13,'Quote Application form'!$C$113:$AR$264,ROW()-11,FALSE))</f>
        <v/>
      </c>
    </row>
    <row r="103" spans="1:42" x14ac:dyDescent="0.2">
      <c r="A103" t="str">
        <f>IFERROR(IF(HLOOKUP(A$13,'Quote Application form'!$C$113:$AR$264,ROW()-11,FALSE)=0,"",HLOOKUP(A$13,'Quote Application form'!$C$113:$AR$264,ROW()-11,FALSE)),"")</f>
        <v/>
      </c>
      <c r="B103" t="str">
        <f>IFERROR(IF(HLOOKUP(B$13,'Quote Application form'!$C$113:$AR$264,ROW()-11,FALSE)=0,"",HLOOKUP(B$13,'Quote Application form'!$C$113:$AR$264,ROW()-11,FALSE)),"")</f>
        <v/>
      </c>
      <c r="C103" t="str">
        <f>IFERROR(IF(HLOOKUP(C$13,'Quote Application form'!$C$113:$AR$264,ROW()-11,FALSE)=0,"",HLOOKUP(C$13,'Quote Application form'!$C$113:$AR$264,ROW()-11,FALSE)),"")</f>
        <v/>
      </c>
      <c r="D103" t="str">
        <f>IFERROR(IF(HLOOKUP(D$13,'Quote Application form'!$C$113:$AR$264,ROW()-11,FALSE)=0,"",HLOOKUP(D$13,'Quote Application form'!$C$113:$AR$264,ROW()-11,FALSE)),"")</f>
        <v/>
      </c>
      <c r="E103" t="str">
        <f>IFERROR(IF(HLOOKUP(E$13,'Quote Application form'!$C$113:$AR$264,ROW()-11,FALSE)=0,"",HLOOKUP(E$13,'Quote Application form'!$C$113:$AR$264,ROW()-11,FALSE)),"")</f>
        <v/>
      </c>
      <c r="F103" t="str">
        <f>IFERROR(IF(HLOOKUP(F$13,'Quote Application form'!$C$113:$AR$264,ROW()-11,FALSE)=0,"",HLOOKUP(F$13,'Quote Application form'!$C$113:$AR$264,ROW()-11,FALSE)),"")</f>
        <v/>
      </c>
      <c r="G103" t="str">
        <f>IFERROR(IF(HLOOKUP(G$13,'Quote Application form'!$C$113:$AR$264,ROW()-11,FALSE)=0,"",HLOOKUP(G$13,'Quote Application form'!$C$113:$AR$264,ROW()-11,FALSE)),"")</f>
        <v/>
      </c>
      <c r="H103" t="str">
        <f>IFERROR(IF(HLOOKUP(H$13,'Quote Application form'!$C$113:$AR$264,ROW()-11,FALSE)=0,"",HLOOKUP(H$13,'Quote Application form'!$C$113:$AR$264,ROW()-11,FALSE)),"")</f>
        <v/>
      </c>
      <c r="I103" t="str">
        <f>IFERROR(IF(HLOOKUP(I$13,'Quote Application form'!$C$113:$AR$264,ROW()-11,FALSE)=0,"",HLOOKUP(I$13,'Quote Application form'!$C$113:$AR$264,ROW()-11,FALSE)),"")</f>
        <v/>
      </c>
      <c r="J103" t="str">
        <f>IFERROR(IF(HLOOKUP(J$13,'Quote Application form'!$C$113:$AR$264,ROW()-11,FALSE)=0,"",HLOOKUP(J$13,'Quote Application form'!$C$113:$AR$264,ROW()-11,FALSE)),"")</f>
        <v/>
      </c>
      <c r="K103" t="str">
        <f>IFERROR(IF(HLOOKUP(K$13,'Quote Application form'!$C$113:$AR$264,ROW()-11,FALSE)=0,"",HLOOKUP(K$13,'Quote Application form'!$C$113:$AR$264,ROW()-11,FALSE)),"")</f>
        <v/>
      </c>
      <c r="L103" t="str">
        <f>IFERROR(IF(HLOOKUP(L$13,'Quote Application form'!$C$113:$AR$264,ROW()-11,FALSE)=0,"",HLOOKUP(L$13,'Quote Application form'!$C$113:$AR$264,ROW()-11,FALSE)),"")</f>
        <v/>
      </c>
      <c r="M103" t="str">
        <f>IFERROR(IF(HLOOKUP(M$13,'Quote Application form'!$C$113:$AR$264,ROW()-11,FALSE)=0,"",HLOOKUP(M$13,'Quote Application form'!$C$113:$AR$264,ROW()-11,FALSE)),"")</f>
        <v/>
      </c>
      <c r="N103" t="str">
        <f>IFERROR(IF(HLOOKUP(N$13,'Quote Application form'!$C$113:$AR$264,ROW()-11,FALSE)=0,"",HLOOKUP(N$13,'Quote Application form'!$C$113:$AR$264,ROW()-11,FALSE)),"")</f>
        <v/>
      </c>
      <c r="O103" t="str">
        <f>IFERROR(IF(HLOOKUP(O$13,'Quote Application form'!$C$113:$AR$264,ROW()-11,FALSE)=0,"",HLOOKUP(O$13,'Quote Application form'!$C$113:$AR$264,ROW()-11,FALSE)),"")</f>
        <v/>
      </c>
      <c r="P103" t="str">
        <f>IFERROR(IF(HLOOKUP(P$13,'Quote Application form'!$C$113:$AR$264,ROW()-11,FALSE)=0,"",HLOOKUP(P$13,'Quote Application form'!$C$113:$AR$264,ROW()-11,FALSE)),"")</f>
        <v/>
      </c>
      <c r="Q103" t="str">
        <f>IFERROR(IF(HLOOKUP(Q$13,'Quote Application form'!$C$113:$AR$264,ROW()-11,FALSE)=0,"",HLOOKUP(Q$13,'Quote Application form'!$C$113:$AR$264,ROW()-11,FALSE)),"")</f>
        <v/>
      </c>
      <c r="R103" t="str">
        <f>IFERROR(IF(HLOOKUP(R$13,'Quote Application form'!$C$113:$AR$264,ROW()-11,FALSE)=0,"",HLOOKUP(R$13,'Quote Application form'!$C$113:$AR$264,ROW()-11,FALSE)),"")</f>
        <v/>
      </c>
      <c r="S103" t="str">
        <f>IFERROR(IF(HLOOKUP(S$13,'Quote Application form'!$C$113:$AR$264,ROW()-11,FALSE)=0,"",HLOOKUP(S$13,'Quote Application form'!$C$113:$AR$264,ROW()-11,FALSE)),"")</f>
        <v/>
      </c>
      <c r="T103" t="str">
        <f>IFERROR(IF(HLOOKUP(T$13,'Quote Application form'!$C$113:$AR$264,ROW()-11,FALSE)=0,"",HLOOKUP(T$13,'Quote Application form'!$C$113:$AR$264,ROW()-11,FALSE)),"")</f>
        <v/>
      </c>
      <c r="U103" t="str">
        <f>IFERROR(IF(HLOOKUP(U$13,'Quote Application form'!$C$113:$AR$264,ROW()-11,FALSE)=0,"",HLOOKUP(U$13,'Quote Application form'!$C$113:$AR$264,ROW()-11,FALSE)),"")</f>
        <v/>
      </c>
      <c r="V103" t="str">
        <f>IFERROR(IF(HLOOKUP(V$13,'Quote Application form'!$C$113:$AR$264,ROW()-11,FALSE)=0,"",HLOOKUP(V$13,'Quote Application form'!$C$113:$AR$264,ROW()-11,FALSE)),"")</f>
        <v/>
      </c>
      <c r="W103" t="str">
        <f>IFERROR(IF(HLOOKUP(W$13,'Quote Application form'!$C$113:$AR$264,ROW()-11,FALSE)=0,"",HLOOKUP(W$13,'Quote Application form'!$C$113:$AR$264,ROW()-11,FALSE)),"")</f>
        <v/>
      </c>
      <c r="X103" t="str">
        <f>IFERROR(IF(HLOOKUP(X$13,'Quote Application form'!$C$113:$AR$264,ROW()-11,FALSE)=0,"",HLOOKUP(X$13,'Quote Application form'!$C$113:$AR$264,ROW()-11,FALSE)),"")</f>
        <v/>
      </c>
      <c r="Y103" t="str">
        <f>IFERROR(IF(HLOOKUP(Y$13,'Quote Application form'!$C$113:$AR$264,ROW()-11,FALSE)=0,"",HLOOKUP(Y$13,'Quote Application form'!$C$113:$AR$264,ROW()-11,FALSE)),"")</f>
        <v/>
      </c>
      <c r="Z103" t="str">
        <f>IFERROR(IF(HLOOKUP(Z$13,'Quote Application form'!$C$113:$AR$264,ROW()-11,FALSE)=0,"",HLOOKUP(Z$13,'Quote Application form'!$C$113:$AR$264,ROW()-11,FALSE)),"")</f>
        <v/>
      </c>
      <c r="AA103" t="str">
        <f>IFERROR(IF(HLOOKUP(AA$13,'Quote Application form'!$C$113:$AR$264,ROW()-11,FALSE)=0,"",HLOOKUP(AA$13,'Quote Application form'!$C$113:$AR$264,ROW()-11,FALSE)),"")</f>
        <v/>
      </c>
      <c r="AB103" t="str">
        <f>IFERROR(IF(HLOOKUP(AB$13,'Quote Application form'!$C$113:$AR$264,ROW()-11,FALSE)=0,"",HLOOKUP(AB$13,'Quote Application form'!$C$113:$AR$264,ROW()-11,FALSE)),"")</f>
        <v/>
      </c>
      <c r="AC103" t="str">
        <f>IFERROR(IF(HLOOKUP(AC$13,'Quote Application form'!$C$113:$AR$264,ROW()-11,FALSE)=0,"",HLOOKUP(AC$13,'Quote Application form'!$C$113:$AR$264,ROW()-11,FALSE)),"")</f>
        <v/>
      </c>
      <c r="AD103" t="str">
        <f>IFERROR(IF(HLOOKUP(AD$13,'Quote Application form'!$C$113:$AR$264,ROW()-11,FALSE)=0,"",HLOOKUP(AD$13,'Quote Application form'!$C$113:$AR$264,ROW()-11,FALSE)),"")</f>
        <v/>
      </c>
      <c r="AE103" t="str">
        <f>IFERROR(IF(HLOOKUP(AE$13,'Quote Application form'!$C$113:$AR$264,ROW()-11,FALSE)=0,"",HLOOKUP(AE$13,'Quote Application form'!$C$113:$AR$264,ROW()-11,FALSE)),"")</f>
        <v/>
      </c>
      <c r="AF103" t="str">
        <f>IF('Quote Application form'!AJ204=0,"",HLOOKUP(AF$13,'Quote Application form'!$C$113:$AR$264,ROW()-11,FALSE))</f>
        <v/>
      </c>
      <c r="AG103" t="str">
        <f>IF('Quote Application form'!AK204=0,"",HLOOKUP(AG$13,'Quote Application form'!$C$113:$AR$264,ROW()-11,FALSE))</f>
        <v/>
      </c>
      <c r="AH103" t="str">
        <f>IF('Quote Application form'!AL204=0,"",HLOOKUP(AH$13,'Quote Application form'!$C$113:$AR$264,ROW()-11,FALSE))</f>
        <v/>
      </c>
      <c r="AI103" t="str">
        <f>IF('Quote Application form'!AM204=0,"",HLOOKUP(AI$13,'Quote Application form'!$C$113:$AR$264,ROW()-11,FALSE))</f>
        <v/>
      </c>
      <c r="AJ103" t="str">
        <f>IF('Quote Application form'!AN204=0,"",HLOOKUP(AJ$13,'Quote Application form'!$C$113:$AR$264,ROW()-11,FALSE))</f>
        <v/>
      </c>
      <c r="AK103" t="str">
        <f>IF('Quote Application form'!AO204=0,"",HLOOKUP(AK$13,'Quote Application form'!$C$113:$AR$264,ROW()-11,FALSE))</f>
        <v/>
      </c>
      <c r="AL103" t="str">
        <f>IF('Quote Application form'!AP204=0,"",HLOOKUP(AL$13,'Quote Application form'!$C$113:$AR$264,ROW()-11,FALSE))</f>
        <v/>
      </c>
      <c r="AM103" t="str">
        <f>IF('Quote Application form'!AQ204=0,"",HLOOKUP(AM$13,'Quote Application form'!$C$113:$AR$264,ROW()-11,FALSE))</f>
        <v/>
      </c>
      <c r="AN103" t="str">
        <f>IF('Quote Application form'!AR204=0,"",HLOOKUP(AN$13,'Quote Application form'!$C$113:$AR$264,ROW()-11,FALSE))</f>
        <v/>
      </c>
      <c r="AO103" t="str">
        <f>IF('Quote Application form'!AS204=0,"",HLOOKUP(AO$13,'Quote Application form'!$C$113:$AR$264,ROW()-11,FALSE))</f>
        <v/>
      </c>
      <c r="AP103" t="str">
        <f>IF('Quote Application form'!AT204=0,"",HLOOKUP(AP$13,'Quote Application form'!$C$113:$AR$264,ROW()-11,FALSE))</f>
        <v/>
      </c>
    </row>
    <row r="104" spans="1:42" x14ac:dyDescent="0.2">
      <c r="A104" t="str">
        <f>IFERROR(IF(HLOOKUP(A$13,'Quote Application form'!$C$113:$AR$264,ROW()-11,FALSE)=0,"",HLOOKUP(A$13,'Quote Application form'!$C$113:$AR$264,ROW()-11,FALSE)),"")</f>
        <v/>
      </c>
      <c r="B104" t="str">
        <f>IFERROR(IF(HLOOKUP(B$13,'Quote Application form'!$C$113:$AR$264,ROW()-11,FALSE)=0,"",HLOOKUP(B$13,'Quote Application form'!$C$113:$AR$264,ROW()-11,FALSE)),"")</f>
        <v/>
      </c>
      <c r="C104" t="str">
        <f>IFERROR(IF(HLOOKUP(C$13,'Quote Application form'!$C$113:$AR$264,ROW()-11,FALSE)=0,"",HLOOKUP(C$13,'Quote Application form'!$C$113:$AR$264,ROW()-11,FALSE)),"")</f>
        <v/>
      </c>
      <c r="D104" t="str">
        <f>IFERROR(IF(HLOOKUP(D$13,'Quote Application form'!$C$113:$AR$264,ROW()-11,FALSE)=0,"",HLOOKUP(D$13,'Quote Application form'!$C$113:$AR$264,ROW()-11,FALSE)),"")</f>
        <v/>
      </c>
      <c r="E104" t="str">
        <f>IFERROR(IF(HLOOKUP(E$13,'Quote Application form'!$C$113:$AR$264,ROW()-11,FALSE)=0,"",HLOOKUP(E$13,'Quote Application form'!$C$113:$AR$264,ROW()-11,FALSE)),"")</f>
        <v/>
      </c>
      <c r="F104" t="str">
        <f>IFERROR(IF(HLOOKUP(F$13,'Quote Application form'!$C$113:$AR$264,ROW()-11,FALSE)=0,"",HLOOKUP(F$13,'Quote Application form'!$C$113:$AR$264,ROW()-11,FALSE)),"")</f>
        <v/>
      </c>
      <c r="G104" t="str">
        <f>IFERROR(IF(HLOOKUP(G$13,'Quote Application form'!$C$113:$AR$264,ROW()-11,FALSE)=0,"",HLOOKUP(G$13,'Quote Application form'!$C$113:$AR$264,ROW()-11,FALSE)),"")</f>
        <v/>
      </c>
      <c r="H104" t="str">
        <f>IFERROR(IF(HLOOKUP(H$13,'Quote Application form'!$C$113:$AR$264,ROW()-11,FALSE)=0,"",HLOOKUP(H$13,'Quote Application form'!$C$113:$AR$264,ROW()-11,FALSE)),"")</f>
        <v/>
      </c>
      <c r="I104" t="str">
        <f>IFERROR(IF(HLOOKUP(I$13,'Quote Application form'!$C$113:$AR$264,ROW()-11,FALSE)=0,"",HLOOKUP(I$13,'Quote Application form'!$C$113:$AR$264,ROW()-11,FALSE)),"")</f>
        <v/>
      </c>
      <c r="J104" t="str">
        <f>IFERROR(IF(HLOOKUP(J$13,'Quote Application form'!$C$113:$AR$264,ROW()-11,FALSE)=0,"",HLOOKUP(J$13,'Quote Application form'!$C$113:$AR$264,ROW()-11,FALSE)),"")</f>
        <v/>
      </c>
      <c r="K104" t="str">
        <f>IFERROR(IF(HLOOKUP(K$13,'Quote Application form'!$C$113:$AR$264,ROW()-11,FALSE)=0,"",HLOOKUP(K$13,'Quote Application form'!$C$113:$AR$264,ROW()-11,FALSE)),"")</f>
        <v/>
      </c>
      <c r="L104" t="str">
        <f>IFERROR(IF(HLOOKUP(L$13,'Quote Application form'!$C$113:$AR$264,ROW()-11,FALSE)=0,"",HLOOKUP(L$13,'Quote Application form'!$C$113:$AR$264,ROW()-11,FALSE)),"")</f>
        <v/>
      </c>
      <c r="M104" t="str">
        <f>IFERROR(IF(HLOOKUP(M$13,'Quote Application form'!$C$113:$AR$264,ROW()-11,FALSE)=0,"",HLOOKUP(M$13,'Quote Application form'!$C$113:$AR$264,ROW()-11,FALSE)),"")</f>
        <v/>
      </c>
      <c r="N104" t="str">
        <f>IFERROR(IF(HLOOKUP(N$13,'Quote Application form'!$C$113:$AR$264,ROW()-11,FALSE)=0,"",HLOOKUP(N$13,'Quote Application form'!$C$113:$AR$264,ROW()-11,FALSE)),"")</f>
        <v/>
      </c>
      <c r="O104" t="str">
        <f>IFERROR(IF(HLOOKUP(O$13,'Quote Application form'!$C$113:$AR$264,ROW()-11,FALSE)=0,"",HLOOKUP(O$13,'Quote Application form'!$C$113:$AR$264,ROW()-11,FALSE)),"")</f>
        <v/>
      </c>
      <c r="P104" t="str">
        <f>IFERROR(IF(HLOOKUP(P$13,'Quote Application form'!$C$113:$AR$264,ROW()-11,FALSE)=0,"",HLOOKUP(P$13,'Quote Application form'!$C$113:$AR$264,ROW()-11,FALSE)),"")</f>
        <v/>
      </c>
      <c r="Q104" t="str">
        <f>IFERROR(IF(HLOOKUP(Q$13,'Quote Application form'!$C$113:$AR$264,ROW()-11,FALSE)=0,"",HLOOKUP(Q$13,'Quote Application form'!$C$113:$AR$264,ROW()-11,FALSE)),"")</f>
        <v/>
      </c>
      <c r="R104" t="str">
        <f>IFERROR(IF(HLOOKUP(R$13,'Quote Application form'!$C$113:$AR$264,ROW()-11,FALSE)=0,"",HLOOKUP(R$13,'Quote Application form'!$C$113:$AR$264,ROW()-11,FALSE)),"")</f>
        <v/>
      </c>
      <c r="S104" t="str">
        <f>IFERROR(IF(HLOOKUP(S$13,'Quote Application form'!$C$113:$AR$264,ROW()-11,FALSE)=0,"",HLOOKUP(S$13,'Quote Application form'!$C$113:$AR$264,ROW()-11,FALSE)),"")</f>
        <v/>
      </c>
      <c r="T104" t="str">
        <f>IFERROR(IF(HLOOKUP(T$13,'Quote Application form'!$C$113:$AR$264,ROW()-11,FALSE)=0,"",HLOOKUP(T$13,'Quote Application form'!$C$113:$AR$264,ROW()-11,FALSE)),"")</f>
        <v/>
      </c>
      <c r="U104" t="str">
        <f>IFERROR(IF(HLOOKUP(U$13,'Quote Application form'!$C$113:$AR$264,ROW()-11,FALSE)=0,"",HLOOKUP(U$13,'Quote Application form'!$C$113:$AR$264,ROW()-11,FALSE)),"")</f>
        <v/>
      </c>
      <c r="V104" t="str">
        <f>IFERROR(IF(HLOOKUP(V$13,'Quote Application form'!$C$113:$AR$264,ROW()-11,FALSE)=0,"",HLOOKUP(V$13,'Quote Application form'!$C$113:$AR$264,ROW()-11,FALSE)),"")</f>
        <v/>
      </c>
      <c r="W104" t="str">
        <f>IFERROR(IF(HLOOKUP(W$13,'Quote Application form'!$C$113:$AR$264,ROW()-11,FALSE)=0,"",HLOOKUP(W$13,'Quote Application form'!$C$113:$AR$264,ROW()-11,FALSE)),"")</f>
        <v/>
      </c>
      <c r="X104" t="str">
        <f>IFERROR(IF(HLOOKUP(X$13,'Quote Application form'!$C$113:$AR$264,ROW()-11,FALSE)=0,"",HLOOKUP(X$13,'Quote Application form'!$C$113:$AR$264,ROW()-11,FALSE)),"")</f>
        <v/>
      </c>
      <c r="Y104" t="str">
        <f>IFERROR(IF(HLOOKUP(Y$13,'Quote Application form'!$C$113:$AR$264,ROW()-11,FALSE)=0,"",HLOOKUP(Y$13,'Quote Application form'!$C$113:$AR$264,ROW()-11,FALSE)),"")</f>
        <v/>
      </c>
      <c r="Z104" t="str">
        <f>IFERROR(IF(HLOOKUP(Z$13,'Quote Application form'!$C$113:$AR$264,ROW()-11,FALSE)=0,"",HLOOKUP(Z$13,'Quote Application form'!$C$113:$AR$264,ROW()-11,FALSE)),"")</f>
        <v/>
      </c>
      <c r="AA104" t="str">
        <f>IFERROR(IF(HLOOKUP(AA$13,'Quote Application form'!$C$113:$AR$264,ROW()-11,FALSE)=0,"",HLOOKUP(AA$13,'Quote Application form'!$C$113:$AR$264,ROW()-11,FALSE)),"")</f>
        <v/>
      </c>
      <c r="AB104" t="str">
        <f>IFERROR(IF(HLOOKUP(AB$13,'Quote Application form'!$C$113:$AR$264,ROW()-11,FALSE)=0,"",HLOOKUP(AB$13,'Quote Application form'!$C$113:$AR$264,ROW()-11,FALSE)),"")</f>
        <v/>
      </c>
      <c r="AC104" t="str">
        <f>IFERROR(IF(HLOOKUP(AC$13,'Quote Application form'!$C$113:$AR$264,ROW()-11,FALSE)=0,"",HLOOKUP(AC$13,'Quote Application form'!$C$113:$AR$264,ROW()-11,FALSE)),"")</f>
        <v/>
      </c>
      <c r="AD104" t="str">
        <f>IFERROR(IF(HLOOKUP(AD$13,'Quote Application form'!$C$113:$AR$264,ROW()-11,FALSE)=0,"",HLOOKUP(AD$13,'Quote Application form'!$C$113:$AR$264,ROW()-11,FALSE)),"")</f>
        <v/>
      </c>
      <c r="AE104" t="str">
        <f>IFERROR(IF(HLOOKUP(AE$13,'Quote Application form'!$C$113:$AR$264,ROW()-11,FALSE)=0,"",HLOOKUP(AE$13,'Quote Application form'!$C$113:$AR$264,ROW()-11,FALSE)),"")</f>
        <v/>
      </c>
      <c r="AF104" t="str">
        <f>IF('Quote Application form'!AJ205=0,"",HLOOKUP(AF$13,'Quote Application form'!$C$113:$AR$264,ROW()-11,FALSE))</f>
        <v/>
      </c>
      <c r="AG104" t="str">
        <f>IF('Quote Application form'!AK205=0,"",HLOOKUP(AG$13,'Quote Application form'!$C$113:$AR$264,ROW()-11,FALSE))</f>
        <v/>
      </c>
      <c r="AH104" t="str">
        <f>IF('Quote Application form'!AL205=0,"",HLOOKUP(AH$13,'Quote Application form'!$C$113:$AR$264,ROW()-11,FALSE))</f>
        <v/>
      </c>
      <c r="AI104" t="str">
        <f>IF('Quote Application form'!AM205=0,"",HLOOKUP(AI$13,'Quote Application form'!$C$113:$AR$264,ROW()-11,FALSE))</f>
        <v/>
      </c>
      <c r="AJ104" t="str">
        <f>IF('Quote Application form'!AN205=0,"",HLOOKUP(AJ$13,'Quote Application form'!$C$113:$AR$264,ROW()-11,FALSE))</f>
        <v/>
      </c>
      <c r="AK104" t="str">
        <f>IF('Quote Application form'!AO205=0,"",HLOOKUP(AK$13,'Quote Application form'!$C$113:$AR$264,ROW()-11,FALSE))</f>
        <v/>
      </c>
      <c r="AL104" t="str">
        <f>IF('Quote Application form'!AP205=0,"",HLOOKUP(AL$13,'Quote Application form'!$C$113:$AR$264,ROW()-11,FALSE))</f>
        <v/>
      </c>
      <c r="AM104" t="str">
        <f>IF('Quote Application form'!AQ205=0,"",HLOOKUP(AM$13,'Quote Application form'!$C$113:$AR$264,ROW()-11,FALSE))</f>
        <v/>
      </c>
      <c r="AN104" t="str">
        <f>IF('Quote Application form'!AR205=0,"",HLOOKUP(AN$13,'Quote Application form'!$C$113:$AR$264,ROW()-11,FALSE))</f>
        <v/>
      </c>
      <c r="AO104" t="str">
        <f>IF('Quote Application form'!AS205=0,"",HLOOKUP(AO$13,'Quote Application form'!$C$113:$AR$264,ROW()-11,FALSE))</f>
        <v/>
      </c>
      <c r="AP104" t="str">
        <f>IF('Quote Application form'!AT205=0,"",HLOOKUP(AP$13,'Quote Application form'!$C$113:$AR$264,ROW()-11,FALSE))</f>
        <v/>
      </c>
    </row>
    <row r="105" spans="1:42" x14ac:dyDescent="0.2">
      <c r="A105" t="str">
        <f>IFERROR(IF(HLOOKUP(A$13,'Quote Application form'!$C$113:$AR$264,ROW()-11,FALSE)=0,"",HLOOKUP(A$13,'Quote Application form'!$C$113:$AR$264,ROW()-11,FALSE)),"")</f>
        <v/>
      </c>
      <c r="B105" t="str">
        <f>IFERROR(IF(HLOOKUP(B$13,'Quote Application form'!$C$113:$AR$264,ROW()-11,FALSE)=0,"",HLOOKUP(B$13,'Quote Application form'!$C$113:$AR$264,ROW()-11,FALSE)),"")</f>
        <v/>
      </c>
      <c r="C105" t="str">
        <f>IFERROR(IF(HLOOKUP(C$13,'Quote Application form'!$C$113:$AR$264,ROW()-11,FALSE)=0,"",HLOOKUP(C$13,'Quote Application form'!$C$113:$AR$264,ROW()-11,FALSE)),"")</f>
        <v/>
      </c>
      <c r="D105" t="str">
        <f>IFERROR(IF(HLOOKUP(D$13,'Quote Application form'!$C$113:$AR$264,ROW()-11,FALSE)=0,"",HLOOKUP(D$13,'Quote Application form'!$C$113:$AR$264,ROW()-11,FALSE)),"")</f>
        <v/>
      </c>
      <c r="E105" t="str">
        <f>IFERROR(IF(HLOOKUP(E$13,'Quote Application form'!$C$113:$AR$264,ROW()-11,FALSE)=0,"",HLOOKUP(E$13,'Quote Application form'!$C$113:$AR$264,ROW()-11,FALSE)),"")</f>
        <v/>
      </c>
      <c r="F105" t="str">
        <f>IFERROR(IF(HLOOKUP(F$13,'Quote Application form'!$C$113:$AR$264,ROW()-11,FALSE)=0,"",HLOOKUP(F$13,'Quote Application form'!$C$113:$AR$264,ROW()-11,FALSE)),"")</f>
        <v/>
      </c>
      <c r="G105" t="str">
        <f>IFERROR(IF(HLOOKUP(G$13,'Quote Application form'!$C$113:$AR$264,ROW()-11,FALSE)=0,"",HLOOKUP(G$13,'Quote Application form'!$C$113:$AR$264,ROW()-11,FALSE)),"")</f>
        <v/>
      </c>
      <c r="H105" t="str">
        <f>IFERROR(IF(HLOOKUP(H$13,'Quote Application form'!$C$113:$AR$264,ROW()-11,FALSE)=0,"",HLOOKUP(H$13,'Quote Application form'!$C$113:$AR$264,ROW()-11,FALSE)),"")</f>
        <v/>
      </c>
      <c r="I105" t="str">
        <f>IFERROR(IF(HLOOKUP(I$13,'Quote Application form'!$C$113:$AR$264,ROW()-11,FALSE)=0,"",HLOOKUP(I$13,'Quote Application form'!$C$113:$AR$264,ROW()-11,FALSE)),"")</f>
        <v/>
      </c>
      <c r="J105" t="str">
        <f>IFERROR(IF(HLOOKUP(J$13,'Quote Application form'!$C$113:$AR$264,ROW()-11,FALSE)=0,"",HLOOKUP(J$13,'Quote Application form'!$C$113:$AR$264,ROW()-11,FALSE)),"")</f>
        <v/>
      </c>
      <c r="K105" t="str">
        <f>IFERROR(IF(HLOOKUP(K$13,'Quote Application form'!$C$113:$AR$264,ROW()-11,FALSE)=0,"",HLOOKUP(K$13,'Quote Application form'!$C$113:$AR$264,ROW()-11,FALSE)),"")</f>
        <v/>
      </c>
      <c r="L105" t="str">
        <f>IFERROR(IF(HLOOKUP(L$13,'Quote Application form'!$C$113:$AR$264,ROW()-11,FALSE)=0,"",HLOOKUP(L$13,'Quote Application form'!$C$113:$AR$264,ROW()-11,FALSE)),"")</f>
        <v/>
      </c>
      <c r="M105" t="str">
        <f>IFERROR(IF(HLOOKUP(M$13,'Quote Application form'!$C$113:$AR$264,ROW()-11,FALSE)=0,"",HLOOKUP(M$13,'Quote Application form'!$C$113:$AR$264,ROW()-11,FALSE)),"")</f>
        <v/>
      </c>
      <c r="N105" t="str">
        <f>IFERROR(IF(HLOOKUP(N$13,'Quote Application form'!$C$113:$AR$264,ROW()-11,FALSE)=0,"",HLOOKUP(N$13,'Quote Application form'!$C$113:$AR$264,ROW()-11,FALSE)),"")</f>
        <v/>
      </c>
      <c r="O105" t="str">
        <f>IFERROR(IF(HLOOKUP(O$13,'Quote Application form'!$C$113:$AR$264,ROW()-11,FALSE)=0,"",HLOOKUP(O$13,'Quote Application form'!$C$113:$AR$264,ROW()-11,FALSE)),"")</f>
        <v/>
      </c>
      <c r="P105" t="str">
        <f>IFERROR(IF(HLOOKUP(P$13,'Quote Application form'!$C$113:$AR$264,ROW()-11,FALSE)=0,"",HLOOKUP(P$13,'Quote Application form'!$C$113:$AR$264,ROW()-11,FALSE)),"")</f>
        <v/>
      </c>
      <c r="Q105" t="str">
        <f>IFERROR(IF(HLOOKUP(Q$13,'Quote Application form'!$C$113:$AR$264,ROW()-11,FALSE)=0,"",HLOOKUP(Q$13,'Quote Application form'!$C$113:$AR$264,ROW()-11,FALSE)),"")</f>
        <v/>
      </c>
      <c r="R105" t="str">
        <f>IFERROR(IF(HLOOKUP(R$13,'Quote Application form'!$C$113:$AR$264,ROW()-11,FALSE)=0,"",HLOOKUP(R$13,'Quote Application form'!$C$113:$AR$264,ROW()-11,FALSE)),"")</f>
        <v/>
      </c>
      <c r="S105" t="str">
        <f>IFERROR(IF(HLOOKUP(S$13,'Quote Application form'!$C$113:$AR$264,ROW()-11,FALSE)=0,"",HLOOKUP(S$13,'Quote Application form'!$C$113:$AR$264,ROW()-11,FALSE)),"")</f>
        <v/>
      </c>
      <c r="T105" t="str">
        <f>IFERROR(IF(HLOOKUP(T$13,'Quote Application form'!$C$113:$AR$264,ROW()-11,FALSE)=0,"",HLOOKUP(T$13,'Quote Application form'!$C$113:$AR$264,ROW()-11,FALSE)),"")</f>
        <v/>
      </c>
      <c r="U105" t="str">
        <f>IFERROR(IF(HLOOKUP(U$13,'Quote Application form'!$C$113:$AR$264,ROW()-11,FALSE)=0,"",HLOOKUP(U$13,'Quote Application form'!$C$113:$AR$264,ROW()-11,FALSE)),"")</f>
        <v/>
      </c>
      <c r="V105" t="str">
        <f>IFERROR(IF(HLOOKUP(V$13,'Quote Application form'!$C$113:$AR$264,ROW()-11,FALSE)=0,"",HLOOKUP(V$13,'Quote Application form'!$C$113:$AR$264,ROW()-11,FALSE)),"")</f>
        <v/>
      </c>
      <c r="W105" t="str">
        <f>IFERROR(IF(HLOOKUP(W$13,'Quote Application form'!$C$113:$AR$264,ROW()-11,FALSE)=0,"",HLOOKUP(W$13,'Quote Application form'!$C$113:$AR$264,ROW()-11,FALSE)),"")</f>
        <v/>
      </c>
      <c r="X105" t="str">
        <f>IFERROR(IF(HLOOKUP(X$13,'Quote Application form'!$C$113:$AR$264,ROW()-11,FALSE)=0,"",HLOOKUP(X$13,'Quote Application form'!$C$113:$AR$264,ROW()-11,FALSE)),"")</f>
        <v/>
      </c>
      <c r="Y105" t="str">
        <f>IFERROR(IF(HLOOKUP(Y$13,'Quote Application form'!$C$113:$AR$264,ROW()-11,FALSE)=0,"",HLOOKUP(Y$13,'Quote Application form'!$C$113:$AR$264,ROW()-11,FALSE)),"")</f>
        <v/>
      </c>
      <c r="Z105" t="str">
        <f>IFERROR(IF(HLOOKUP(Z$13,'Quote Application form'!$C$113:$AR$264,ROW()-11,FALSE)=0,"",HLOOKUP(Z$13,'Quote Application form'!$C$113:$AR$264,ROW()-11,FALSE)),"")</f>
        <v/>
      </c>
      <c r="AA105" t="str">
        <f>IFERROR(IF(HLOOKUP(AA$13,'Quote Application form'!$C$113:$AR$264,ROW()-11,FALSE)=0,"",HLOOKUP(AA$13,'Quote Application form'!$C$113:$AR$264,ROW()-11,FALSE)),"")</f>
        <v/>
      </c>
      <c r="AB105" t="str">
        <f>IFERROR(IF(HLOOKUP(AB$13,'Quote Application form'!$C$113:$AR$264,ROW()-11,FALSE)=0,"",HLOOKUP(AB$13,'Quote Application form'!$C$113:$AR$264,ROW()-11,FALSE)),"")</f>
        <v/>
      </c>
      <c r="AC105" t="str">
        <f>IFERROR(IF(HLOOKUP(AC$13,'Quote Application form'!$C$113:$AR$264,ROW()-11,FALSE)=0,"",HLOOKUP(AC$13,'Quote Application form'!$C$113:$AR$264,ROW()-11,FALSE)),"")</f>
        <v/>
      </c>
      <c r="AD105" t="str">
        <f>IFERROR(IF(HLOOKUP(AD$13,'Quote Application form'!$C$113:$AR$264,ROW()-11,FALSE)=0,"",HLOOKUP(AD$13,'Quote Application form'!$C$113:$AR$264,ROW()-11,FALSE)),"")</f>
        <v/>
      </c>
      <c r="AE105" t="str">
        <f>IFERROR(IF(HLOOKUP(AE$13,'Quote Application form'!$C$113:$AR$264,ROW()-11,FALSE)=0,"",HLOOKUP(AE$13,'Quote Application form'!$C$113:$AR$264,ROW()-11,FALSE)),"")</f>
        <v/>
      </c>
      <c r="AF105" t="str">
        <f>IF('Quote Application form'!AJ206=0,"",HLOOKUP(AF$13,'Quote Application form'!$C$113:$AR$264,ROW()-11,FALSE))</f>
        <v/>
      </c>
      <c r="AG105" t="str">
        <f>IF('Quote Application form'!AK206=0,"",HLOOKUP(AG$13,'Quote Application form'!$C$113:$AR$264,ROW()-11,FALSE))</f>
        <v/>
      </c>
      <c r="AH105" t="str">
        <f>IF('Quote Application form'!AL206=0,"",HLOOKUP(AH$13,'Quote Application form'!$C$113:$AR$264,ROW()-11,FALSE))</f>
        <v/>
      </c>
      <c r="AI105" t="str">
        <f>IF('Quote Application form'!AM206=0,"",HLOOKUP(AI$13,'Quote Application form'!$C$113:$AR$264,ROW()-11,FALSE))</f>
        <v/>
      </c>
      <c r="AJ105" t="str">
        <f>IF('Quote Application form'!AN206=0,"",HLOOKUP(AJ$13,'Quote Application form'!$C$113:$AR$264,ROW()-11,FALSE))</f>
        <v/>
      </c>
      <c r="AK105" t="str">
        <f>IF('Quote Application form'!AO206=0,"",HLOOKUP(AK$13,'Quote Application form'!$C$113:$AR$264,ROW()-11,FALSE))</f>
        <v/>
      </c>
      <c r="AL105" t="str">
        <f>IF('Quote Application form'!AP206=0,"",HLOOKUP(AL$13,'Quote Application form'!$C$113:$AR$264,ROW()-11,FALSE))</f>
        <v/>
      </c>
      <c r="AM105" t="str">
        <f>IF('Quote Application form'!AQ206=0,"",HLOOKUP(AM$13,'Quote Application form'!$C$113:$AR$264,ROW()-11,FALSE))</f>
        <v/>
      </c>
      <c r="AN105" t="str">
        <f>IF('Quote Application form'!AR206=0,"",HLOOKUP(AN$13,'Quote Application form'!$C$113:$AR$264,ROW()-11,FALSE))</f>
        <v/>
      </c>
      <c r="AO105" t="str">
        <f>IF('Quote Application form'!AS206=0,"",HLOOKUP(AO$13,'Quote Application form'!$C$113:$AR$264,ROW()-11,FALSE))</f>
        <v/>
      </c>
      <c r="AP105" t="str">
        <f>IF('Quote Application form'!AT206=0,"",HLOOKUP(AP$13,'Quote Application form'!$C$113:$AR$264,ROW()-11,FALSE))</f>
        <v/>
      </c>
    </row>
    <row r="106" spans="1:42" x14ac:dyDescent="0.2">
      <c r="A106" t="str">
        <f>IFERROR(IF(HLOOKUP(A$13,'Quote Application form'!$C$113:$AR$264,ROW()-11,FALSE)=0,"",HLOOKUP(A$13,'Quote Application form'!$C$113:$AR$264,ROW()-11,FALSE)),"")</f>
        <v/>
      </c>
      <c r="B106" t="str">
        <f>IFERROR(IF(HLOOKUP(B$13,'Quote Application form'!$C$113:$AR$264,ROW()-11,FALSE)=0,"",HLOOKUP(B$13,'Quote Application form'!$C$113:$AR$264,ROW()-11,FALSE)),"")</f>
        <v/>
      </c>
      <c r="C106" t="str">
        <f>IFERROR(IF(HLOOKUP(C$13,'Quote Application form'!$C$113:$AR$264,ROW()-11,FALSE)=0,"",HLOOKUP(C$13,'Quote Application form'!$C$113:$AR$264,ROW()-11,FALSE)),"")</f>
        <v/>
      </c>
      <c r="D106" t="str">
        <f>IFERROR(IF(HLOOKUP(D$13,'Quote Application form'!$C$113:$AR$264,ROW()-11,FALSE)=0,"",HLOOKUP(D$13,'Quote Application form'!$C$113:$AR$264,ROW()-11,FALSE)),"")</f>
        <v/>
      </c>
      <c r="E106" t="str">
        <f>IFERROR(IF(HLOOKUP(E$13,'Quote Application form'!$C$113:$AR$264,ROW()-11,FALSE)=0,"",HLOOKUP(E$13,'Quote Application form'!$C$113:$AR$264,ROW()-11,FALSE)),"")</f>
        <v/>
      </c>
      <c r="F106" t="str">
        <f>IFERROR(IF(HLOOKUP(F$13,'Quote Application form'!$C$113:$AR$264,ROW()-11,FALSE)=0,"",HLOOKUP(F$13,'Quote Application form'!$C$113:$AR$264,ROW()-11,FALSE)),"")</f>
        <v/>
      </c>
      <c r="G106" t="str">
        <f>IFERROR(IF(HLOOKUP(G$13,'Quote Application form'!$C$113:$AR$264,ROW()-11,FALSE)=0,"",HLOOKUP(G$13,'Quote Application form'!$C$113:$AR$264,ROW()-11,FALSE)),"")</f>
        <v/>
      </c>
      <c r="H106" t="str">
        <f>IFERROR(IF(HLOOKUP(H$13,'Quote Application form'!$C$113:$AR$264,ROW()-11,FALSE)=0,"",HLOOKUP(H$13,'Quote Application form'!$C$113:$AR$264,ROW()-11,FALSE)),"")</f>
        <v/>
      </c>
      <c r="I106" t="str">
        <f>IFERROR(IF(HLOOKUP(I$13,'Quote Application form'!$C$113:$AR$264,ROW()-11,FALSE)=0,"",HLOOKUP(I$13,'Quote Application form'!$C$113:$AR$264,ROW()-11,FALSE)),"")</f>
        <v/>
      </c>
      <c r="J106" t="str">
        <f>IFERROR(IF(HLOOKUP(J$13,'Quote Application form'!$C$113:$AR$264,ROW()-11,FALSE)=0,"",HLOOKUP(J$13,'Quote Application form'!$C$113:$AR$264,ROW()-11,FALSE)),"")</f>
        <v/>
      </c>
      <c r="K106" t="str">
        <f>IFERROR(IF(HLOOKUP(K$13,'Quote Application form'!$C$113:$AR$264,ROW()-11,FALSE)=0,"",HLOOKUP(K$13,'Quote Application form'!$C$113:$AR$264,ROW()-11,FALSE)),"")</f>
        <v/>
      </c>
      <c r="L106" t="str">
        <f>IFERROR(IF(HLOOKUP(L$13,'Quote Application form'!$C$113:$AR$264,ROW()-11,FALSE)=0,"",HLOOKUP(L$13,'Quote Application form'!$C$113:$AR$264,ROW()-11,FALSE)),"")</f>
        <v/>
      </c>
      <c r="M106" t="str">
        <f>IFERROR(IF(HLOOKUP(M$13,'Quote Application form'!$C$113:$AR$264,ROW()-11,FALSE)=0,"",HLOOKUP(M$13,'Quote Application form'!$C$113:$AR$264,ROW()-11,FALSE)),"")</f>
        <v/>
      </c>
      <c r="N106" t="str">
        <f>IFERROR(IF(HLOOKUP(N$13,'Quote Application form'!$C$113:$AR$264,ROW()-11,FALSE)=0,"",HLOOKUP(N$13,'Quote Application form'!$C$113:$AR$264,ROW()-11,FALSE)),"")</f>
        <v/>
      </c>
      <c r="O106" t="str">
        <f>IFERROR(IF(HLOOKUP(O$13,'Quote Application form'!$C$113:$AR$264,ROW()-11,FALSE)=0,"",HLOOKUP(O$13,'Quote Application form'!$C$113:$AR$264,ROW()-11,FALSE)),"")</f>
        <v/>
      </c>
      <c r="P106" t="str">
        <f>IFERROR(IF(HLOOKUP(P$13,'Quote Application form'!$C$113:$AR$264,ROW()-11,FALSE)=0,"",HLOOKUP(P$13,'Quote Application form'!$C$113:$AR$264,ROW()-11,FALSE)),"")</f>
        <v/>
      </c>
      <c r="Q106" t="str">
        <f>IFERROR(IF(HLOOKUP(Q$13,'Quote Application form'!$C$113:$AR$264,ROW()-11,FALSE)=0,"",HLOOKUP(Q$13,'Quote Application form'!$C$113:$AR$264,ROW()-11,FALSE)),"")</f>
        <v/>
      </c>
      <c r="R106" t="str">
        <f>IFERROR(IF(HLOOKUP(R$13,'Quote Application form'!$C$113:$AR$264,ROW()-11,FALSE)=0,"",HLOOKUP(R$13,'Quote Application form'!$C$113:$AR$264,ROW()-11,FALSE)),"")</f>
        <v/>
      </c>
      <c r="S106" t="str">
        <f>IFERROR(IF(HLOOKUP(S$13,'Quote Application form'!$C$113:$AR$264,ROW()-11,FALSE)=0,"",HLOOKUP(S$13,'Quote Application form'!$C$113:$AR$264,ROW()-11,FALSE)),"")</f>
        <v/>
      </c>
      <c r="T106" t="str">
        <f>IFERROR(IF(HLOOKUP(T$13,'Quote Application form'!$C$113:$AR$264,ROW()-11,FALSE)=0,"",HLOOKUP(T$13,'Quote Application form'!$C$113:$AR$264,ROW()-11,FALSE)),"")</f>
        <v/>
      </c>
      <c r="U106" t="str">
        <f>IFERROR(IF(HLOOKUP(U$13,'Quote Application form'!$C$113:$AR$264,ROW()-11,FALSE)=0,"",HLOOKUP(U$13,'Quote Application form'!$C$113:$AR$264,ROW()-11,FALSE)),"")</f>
        <v/>
      </c>
      <c r="V106" t="str">
        <f>IFERROR(IF(HLOOKUP(V$13,'Quote Application form'!$C$113:$AR$264,ROW()-11,FALSE)=0,"",HLOOKUP(V$13,'Quote Application form'!$C$113:$AR$264,ROW()-11,FALSE)),"")</f>
        <v/>
      </c>
      <c r="W106" t="str">
        <f>IFERROR(IF(HLOOKUP(W$13,'Quote Application form'!$C$113:$AR$264,ROW()-11,FALSE)=0,"",HLOOKUP(W$13,'Quote Application form'!$C$113:$AR$264,ROW()-11,FALSE)),"")</f>
        <v/>
      </c>
      <c r="X106" t="str">
        <f>IFERROR(IF(HLOOKUP(X$13,'Quote Application form'!$C$113:$AR$264,ROW()-11,FALSE)=0,"",HLOOKUP(X$13,'Quote Application form'!$C$113:$AR$264,ROW()-11,FALSE)),"")</f>
        <v/>
      </c>
      <c r="Y106" t="str">
        <f>IFERROR(IF(HLOOKUP(Y$13,'Quote Application form'!$C$113:$AR$264,ROW()-11,FALSE)=0,"",HLOOKUP(Y$13,'Quote Application form'!$C$113:$AR$264,ROW()-11,FALSE)),"")</f>
        <v/>
      </c>
      <c r="Z106" t="str">
        <f>IFERROR(IF(HLOOKUP(Z$13,'Quote Application form'!$C$113:$AR$264,ROW()-11,FALSE)=0,"",HLOOKUP(Z$13,'Quote Application form'!$C$113:$AR$264,ROW()-11,FALSE)),"")</f>
        <v/>
      </c>
      <c r="AA106" t="str">
        <f>IFERROR(IF(HLOOKUP(AA$13,'Quote Application form'!$C$113:$AR$264,ROW()-11,FALSE)=0,"",HLOOKUP(AA$13,'Quote Application form'!$C$113:$AR$264,ROW()-11,FALSE)),"")</f>
        <v/>
      </c>
      <c r="AB106" t="str">
        <f>IFERROR(IF(HLOOKUP(AB$13,'Quote Application form'!$C$113:$AR$264,ROW()-11,FALSE)=0,"",HLOOKUP(AB$13,'Quote Application form'!$C$113:$AR$264,ROW()-11,FALSE)),"")</f>
        <v/>
      </c>
      <c r="AC106" t="str">
        <f>IFERROR(IF(HLOOKUP(AC$13,'Quote Application form'!$C$113:$AR$264,ROW()-11,FALSE)=0,"",HLOOKUP(AC$13,'Quote Application form'!$C$113:$AR$264,ROW()-11,FALSE)),"")</f>
        <v/>
      </c>
      <c r="AD106" t="str">
        <f>IFERROR(IF(HLOOKUP(AD$13,'Quote Application form'!$C$113:$AR$264,ROW()-11,FALSE)=0,"",HLOOKUP(AD$13,'Quote Application form'!$C$113:$AR$264,ROW()-11,FALSE)),"")</f>
        <v/>
      </c>
      <c r="AE106" t="str">
        <f>IFERROR(IF(HLOOKUP(AE$13,'Quote Application form'!$C$113:$AR$264,ROW()-11,FALSE)=0,"",HLOOKUP(AE$13,'Quote Application form'!$C$113:$AR$264,ROW()-11,FALSE)),"")</f>
        <v/>
      </c>
      <c r="AF106" t="str">
        <f>IF('Quote Application form'!AJ207=0,"",HLOOKUP(AF$13,'Quote Application form'!$C$113:$AR$264,ROW()-11,FALSE))</f>
        <v/>
      </c>
      <c r="AG106" t="str">
        <f>IF('Quote Application form'!AK207=0,"",HLOOKUP(AG$13,'Quote Application form'!$C$113:$AR$264,ROW()-11,FALSE))</f>
        <v/>
      </c>
      <c r="AH106" t="str">
        <f>IF('Quote Application form'!AL207=0,"",HLOOKUP(AH$13,'Quote Application form'!$C$113:$AR$264,ROW()-11,FALSE))</f>
        <v/>
      </c>
      <c r="AI106" t="str">
        <f>IF('Quote Application form'!AM207=0,"",HLOOKUP(AI$13,'Quote Application form'!$C$113:$AR$264,ROW()-11,FALSE))</f>
        <v/>
      </c>
      <c r="AJ106" t="str">
        <f>IF('Quote Application form'!AN207=0,"",HLOOKUP(AJ$13,'Quote Application form'!$C$113:$AR$264,ROW()-11,FALSE))</f>
        <v/>
      </c>
      <c r="AK106" t="str">
        <f>IF('Quote Application form'!AO207=0,"",HLOOKUP(AK$13,'Quote Application form'!$C$113:$AR$264,ROW()-11,FALSE))</f>
        <v/>
      </c>
      <c r="AL106" t="str">
        <f>IF('Quote Application form'!AP207=0,"",HLOOKUP(AL$13,'Quote Application form'!$C$113:$AR$264,ROW()-11,FALSE))</f>
        <v/>
      </c>
      <c r="AM106" t="str">
        <f>IF('Quote Application form'!AQ207=0,"",HLOOKUP(AM$13,'Quote Application form'!$C$113:$AR$264,ROW()-11,FALSE))</f>
        <v/>
      </c>
      <c r="AN106" t="str">
        <f>IF('Quote Application form'!AR207=0,"",HLOOKUP(AN$13,'Quote Application form'!$C$113:$AR$264,ROW()-11,FALSE))</f>
        <v/>
      </c>
      <c r="AO106" t="str">
        <f>IF('Quote Application form'!AS207=0,"",HLOOKUP(AO$13,'Quote Application form'!$C$113:$AR$264,ROW()-11,FALSE))</f>
        <v/>
      </c>
      <c r="AP106" t="str">
        <f>IF('Quote Application form'!AT207=0,"",HLOOKUP(AP$13,'Quote Application form'!$C$113:$AR$264,ROW()-11,FALSE))</f>
        <v/>
      </c>
    </row>
    <row r="107" spans="1:42" x14ac:dyDescent="0.2">
      <c r="A107" t="str">
        <f>IFERROR(IF(HLOOKUP(A$13,'Quote Application form'!$C$113:$AR$264,ROW()-11,FALSE)=0,"",HLOOKUP(A$13,'Quote Application form'!$C$113:$AR$264,ROW()-11,FALSE)),"")</f>
        <v/>
      </c>
      <c r="B107" t="str">
        <f>IFERROR(IF(HLOOKUP(B$13,'Quote Application form'!$C$113:$AR$264,ROW()-11,FALSE)=0,"",HLOOKUP(B$13,'Quote Application form'!$C$113:$AR$264,ROW()-11,FALSE)),"")</f>
        <v/>
      </c>
      <c r="C107" t="str">
        <f>IFERROR(IF(HLOOKUP(C$13,'Quote Application form'!$C$113:$AR$264,ROW()-11,FALSE)=0,"",HLOOKUP(C$13,'Quote Application form'!$C$113:$AR$264,ROW()-11,FALSE)),"")</f>
        <v/>
      </c>
      <c r="D107" t="str">
        <f>IFERROR(IF(HLOOKUP(D$13,'Quote Application form'!$C$113:$AR$264,ROW()-11,FALSE)=0,"",HLOOKUP(D$13,'Quote Application form'!$C$113:$AR$264,ROW()-11,FALSE)),"")</f>
        <v/>
      </c>
      <c r="E107" t="str">
        <f>IFERROR(IF(HLOOKUP(E$13,'Quote Application form'!$C$113:$AR$264,ROW()-11,FALSE)=0,"",HLOOKUP(E$13,'Quote Application form'!$C$113:$AR$264,ROW()-11,FALSE)),"")</f>
        <v/>
      </c>
      <c r="F107" t="str">
        <f>IFERROR(IF(HLOOKUP(F$13,'Quote Application form'!$C$113:$AR$264,ROW()-11,FALSE)=0,"",HLOOKUP(F$13,'Quote Application form'!$C$113:$AR$264,ROW()-11,FALSE)),"")</f>
        <v/>
      </c>
      <c r="G107" t="str">
        <f>IFERROR(IF(HLOOKUP(G$13,'Quote Application form'!$C$113:$AR$264,ROW()-11,FALSE)=0,"",HLOOKUP(G$13,'Quote Application form'!$C$113:$AR$264,ROW()-11,FALSE)),"")</f>
        <v/>
      </c>
      <c r="H107" t="str">
        <f>IFERROR(IF(HLOOKUP(H$13,'Quote Application form'!$C$113:$AR$264,ROW()-11,FALSE)=0,"",HLOOKUP(H$13,'Quote Application form'!$C$113:$AR$264,ROW()-11,FALSE)),"")</f>
        <v/>
      </c>
      <c r="I107" t="str">
        <f>IFERROR(IF(HLOOKUP(I$13,'Quote Application form'!$C$113:$AR$264,ROW()-11,FALSE)=0,"",HLOOKUP(I$13,'Quote Application form'!$C$113:$AR$264,ROW()-11,FALSE)),"")</f>
        <v/>
      </c>
      <c r="J107" t="str">
        <f>IFERROR(IF(HLOOKUP(J$13,'Quote Application form'!$C$113:$AR$264,ROW()-11,FALSE)=0,"",HLOOKUP(J$13,'Quote Application form'!$C$113:$AR$264,ROW()-11,FALSE)),"")</f>
        <v/>
      </c>
      <c r="K107" t="str">
        <f>IFERROR(IF(HLOOKUP(K$13,'Quote Application form'!$C$113:$AR$264,ROW()-11,FALSE)=0,"",HLOOKUP(K$13,'Quote Application form'!$C$113:$AR$264,ROW()-11,FALSE)),"")</f>
        <v/>
      </c>
      <c r="L107" t="str">
        <f>IFERROR(IF(HLOOKUP(L$13,'Quote Application form'!$C$113:$AR$264,ROW()-11,FALSE)=0,"",HLOOKUP(L$13,'Quote Application form'!$C$113:$AR$264,ROW()-11,FALSE)),"")</f>
        <v/>
      </c>
      <c r="M107" t="str">
        <f>IFERROR(IF(HLOOKUP(M$13,'Quote Application form'!$C$113:$AR$264,ROW()-11,FALSE)=0,"",HLOOKUP(M$13,'Quote Application form'!$C$113:$AR$264,ROW()-11,FALSE)),"")</f>
        <v/>
      </c>
      <c r="N107" t="str">
        <f>IFERROR(IF(HLOOKUP(N$13,'Quote Application form'!$C$113:$AR$264,ROW()-11,FALSE)=0,"",HLOOKUP(N$13,'Quote Application form'!$C$113:$AR$264,ROW()-11,FALSE)),"")</f>
        <v/>
      </c>
      <c r="O107" t="str">
        <f>IFERROR(IF(HLOOKUP(O$13,'Quote Application form'!$C$113:$AR$264,ROW()-11,FALSE)=0,"",HLOOKUP(O$13,'Quote Application form'!$C$113:$AR$264,ROW()-11,FALSE)),"")</f>
        <v/>
      </c>
      <c r="P107" t="str">
        <f>IFERROR(IF(HLOOKUP(P$13,'Quote Application form'!$C$113:$AR$264,ROW()-11,FALSE)=0,"",HLOOKUP(P$13,'Quote Application form'!$C$113:$AR$264,ROW()-11,FALSE)),"")</f>
        <v/>
      </c>
      <c r="Q107" t="str">
        <f>IFERROR(IF(HLOOKUP(Q$13,'Quote Application form'!$C$113:$AR$264,ROW()-11,FALSE)=0,"",HLOOKUP(Q$13,'Quote Application form'!$C$113:$AR$264,ROW()-11,FALSE)),"")</f>
        <v/>
      </c>
      <c r="R107" t="str">
        <f>IFERROR(IF(HLOOKUP(R$13,'Quote Application form'!$C$113:$AR$264,ROW()-11,FALSE)=0,"",HLOOKUP(R$13,'Quote Application form'!$C$113:$AR$264,ROW()-11,FALSE)),"")</f>
        <v/>
      </c>
      <c r="S107" t="str">
        <f>IFERROR(IF(HLOOKUP(S$13,'Quote Application form'!$C$113:$AR$264,ROW()-11,FALSE)=0,"",HLOOKUP(S$13,'Quote Application form'!$C$113:$AR$264,ROW()-11,FALSE)),"")</f>
        <v/>
      </c>
      <c r="T107" t="str">
        <f>IFERROR(IF(HLOOKUP(T$13,'Quote Application form'!$C$113:$AR$264,ROW()-11,FALSE)=0,"",HLOOKUP(T$13,'Quote Application form'!$C$113:$AR$264,ROW()-11,FALSE)),"")</f>
        <v/>
      </c>
      <c r="U107" t="str">
        <f>IFERROR(IF(HLOOKUP(U$13,'Quote Application form'!$C$113:$AR$264,ROW()-11,FALSE)=0,"",HLOOKUP(U$13,'Quote Application form'!$C$113:$AR$264,ROW()-11,FALSE)),"")</f>
        <v/>
      </c>
      <c r="V107" t="str">
        <f>IFERROR(IF(HLOOKUP(V$13,'Quote Application form'!$C$113:$AR$264,ROW()-11,FALSE)=0,"",HLOOKUP(V$13,'Quote Application form'!$C$113:$AR$264,ROW()-11,FALSE)),"")</f>
        <v/>
      </c>
      <c r="W107" t="str">
        <f>IFERROR(IF(HLOOKUP(W$13,'Quote Application form'!$C$113:$AR$264,ROW()-11,FALSE)=0,"",HLOOKUP(W$13,'Quote Application form'!$C$113:$AR$264,ROW()-11,FALSE)),"")</f>
        <v/>
      </c>
      <c r="X107" t="str">
        <f>IFERROR(IF(HLOOKUP(X$13,'Quote Application form'!$C$113:$AR$264,ROW()-11,FALSE)=0,"",HLOOKUP(X$13,'Quote Application form'!$C$113:$AR$264,ROW()-11,FALSE)),"")</f>
        <v/>
      </c>
      <c r="Y107" t="str">
        <f>IFERROR(IF(HLOOKUP(Y$13,'Quote Application form'!$C$113:$AR$264,ROW()-11,FALSE)=0,"",HLOOKUP(Y$13,'Quote Application form'!$C$113:$AR$264,ROW()-11,FALSE)),"")</f>
        <v/>
      </c>
      <c r="Z107" t="str">
        <f>IFERROR(IF(HLOOKUP(Z$13,'Quote Application form'!$C$113:$AR$264,ROW()-11,FALSE)=0,"",HLOOKUP(Z$13,'Quote Application form'!$C$113:$AR$264,ROW()-11,FALSE)),"")</f>
        <v/>
      </c>
      <c r="AA107" t="str">
        <f>IFERROR(IF(HLOOKUP(AA$13,'Quote Application form'!$C$113:$AR$264,ROW()-11,FALSE)=0,"",HLOOKUP(AA$13,'Quote Application form'!$C$113:$AR$264,ROW()-11,FALSE)),"")</f>
        <v/>
      </c>
      <c r="AB107" t="str">
        <f>IFERROR(IF(HLOOKUP(AB$13,'Quote Application form'!$C$113:$AR$264,ROW()-11,FALSE)=0,"",HLOOKUP(AB$13,'Quote Application form'!$C$113:$AR$264,ROW()-11,FALSE)),"")</f>
        <v/>
      </c>
      <c r="AC107" t="str">
        <f>IFERROR(IF(HLOOKUP(AC$13,'Quote Application form'!$C$113:$AR$264,ROW()-11,FALSE)=0,"",HLOOKUP(AC$13,'Quote Application form'!$C$113:$AR$264,ROW()-11,FALSE)),"")</f>
        <v/>
      </c>
      <c r="AD107" t="str">
        <f>IFERROR(IF(HLOOKUP(AD$13,'Quote Application form'!$C$113:$AR$264,ROW()-11,FALSE)=0,"",HLOOKUP(AD$13,'Quote Application form'!$C$113:$AR$264,ROW()-11,FALSE)),"")</f>
        <v/>
      </c>
      <c r="AE107" t="str">
        <f>IFERROR(IF(HLOOKUP(AE$13,'Quote Application form'!$C$113:$AR$264,ROW()-11,FALSE)=0,"",HLOOKUP(AE$13,'Quote Application form'!$C$113:$AR$264,ROW()-11,FALSE)),"")</f>
        <v/>
      </c>
      <c r="AF107" t="str">
        <f>IF('Quote Application form'!AJ208=0,"",HLOOKUP(AF$13,'Quote Application form'!$C$113:$AR$264,ROW()-11,FALSE))</f>
        <v/>
      </c>
      <c r="AG107" t="str">
        <f>IF('Quote Application form'!AK208=0,"",HLOOKUP(AG$13,'Quote Application form'!$C$113:$AR$264,ROW()-11,FALSE))</f>
        <v/>
      </c>
      <c r="AH107" t="str">
        <f>IF('Quote Application form'!AL208=0,"",HLOOKUP(AH$13,'Quote Application form'!$C$113:$AR$264,ROW()-11,FALSE))</f>
        <v/>
      </c>
      <c r="AI107" t="str">
        <f>IF('Quote Application form'!AM208=0,"",HLOOKUP(AI$13,'Quote Application form'!$C$113:$AR$264,ROW()-11,FALSE))</f>
        <v/>
      </c>
      <c r="AJ107" t="str">
        <f>IF('Quote Application form'!AN208=0,"",HLOOKUP(AJ$13,'Quote Application form'!$C$113:$AR$264,ROW()-11,FALSE))</f>
        <v/>
      </c>
      <c r="AK107" t="str">
        <f>IF('Quote Application form'!AO208=0,"",HLOOKUP(AK$13,'Quote Application form'!$C$113:$AR$264,ROW()-11,FALSE))</f>
        <v/>
      </c>
      <c r="AL107" t="str">
        <f>IF('Quote Application form'!AP208=0,"",HLOOKUP(AL$13,'Quote Application form'!$C$113:$AR$264,ROW()-11,FALSE))</f>
        <v/>
      </c>
      <c r="AM107" t="str">
        <f>IF('Quote Application form'!AQ208=0,"",HLOOKUP(AM$13,'Quote Application form'!$C$113:$AR$264,ROW()-11,FALSE))</f>
        <v/>
      </c>
      <c r="AN107" t="str">
        <f>IF('Quote Application form'!AR208=0,"",HLOOKUP(AN$13,'Quote Application form'!$C$113:$AR$264,ROW()-11,FALSE))</f>
        <v/>
      </c>
      <c r="AO107" t="str">
        <f>IF('Quote Application form'!AS208=0,"",HLOOKUP(AO$13,'Quote Application form'!$C$113:$AR$264,ROW()-11,FALSE))</f>
        <v/>
      </c>
      <c r="AP107" t="str">
        <f>IF('Quote Application form'!AT208=0,"",HLOOKUP(AP$13,'Quote Application form'!$C$113:$AR$264,ROW()-11,FALSE))</f>
        <v/>
      </c>
    </row>
    <row r="108" spans="1:42" x14ac:dyDescent="0.2">
      <c r="A108" t="str">
        <f>IFERROR(IF(HLOOKUP(A$13,'Quote Application form'!$C$113:$AR$264,ROW()-11,FALSE)=0,"",HLOOKUP(A$13,'Quote Application form'!$C$113:$AR$264,ROW()-11,FALSE)),"")</f>
        <v/>
      </c>
      <c r="B108" t="str">
        <f>IFERROR(IF(HLOOKUP(B$13,'Quote Application form'!$C$113:$AR$264,ROW()-11,FALSE)=0,"",HLOOKUP(B$13,'Quote Application form'!$C$113:$AR$264,ROW()-11,FALSE)),"")</f>
        <v/>
      </c>
      <c r="C108" t="str">
        <f>IFERROR(IF(HLOOKUP(C$13,'Quote Application form'!$C$113:$AR$264,ROW()-11,FALSE)=0,"",HLOOKUP(C$13,'Quote Application form'!$C$113:$AR$264,ROW()-11,FALSE)),"")</f>
        <v/>
      </c>
      <c r="D108" t="str">
        <f>IFERROR(IF(HLOOKUP(D$13,'Quote Application form'!$C$113:$AR$264,ROW()-11,FALSE)=0,"",HLOOKUP(D$13,'Quote Application form'!$C$113:$AR$264,ROW()-11,FALSE)),"")</f>
        <v/>
      </c>
      <c r="E108" t="str">
        <f>IFERROR(IF(HLOOKUP(E$13,'Quote Application form'!$C$113:$AR$264,ROW()-11,FALSE)=0,"",HLOOKUP(E$13,'Quote Application form'!$C$113:$AR$264,ROW()-11,FALSE)),"")</f>
        <v/>
      </c>
      <c r="F108" t="str">
        <f>IFERROR(IF(HLOOKUP(F$13,'Quote Application form'!$C$113:$AR$264,ROW()-11,FALSE)=0,"",HLOOKUP(F$13,'Quote Application form'!$C$113:$AR$264,ROW()-11,FALSE)),"")</f>
        <v/>
      </c>
      <c r="G108" t="str">
        <f>IFERROR(IF(HLOOKUP(G$13,'Quote Application form'!$C$113:$AR$264,ROW()-11,FALSE)=0,"",HLOOKUP(G$13,'Quote Application form'!$C$113:$AR$264,ROW()-11,FALSE)),"")</f>
        <v/>
      </c>
      <c r="H108" t="str">
        <f>IFERROR(IF(HLOOKUP(H$13,'Quote Application form'!$C$113:$AR$264,ROW()-11,FALSE)=0,"",HLOOKUP(H$13,'Quote Application form'!$C$113:$AR$264,ROW()-11,FALSE)),"")</f>
        <v/>
      </c>
      <c r="I108" t="str">
        <f>IFERROR(IF(HLOOKUP(I$13,'Quote Application form'!$C$113:$AR$264,ROW()-11,FALSE)=0,"",HLOOKUP(I$13,'Quote Application form'!$C$113:$AR$264,ROW()-11,FALSE)),"")</f>
        <v/>
      </c>
      <c r="J108" t="str">
        <f>IFERROR(IF(HLOOKUP(J$13,'Quote Application form'!$C$113:$AR$264,ROW()-11,FALSE)=0,"",HLOOKUP(J$13,'Quote Application form'!$C$113:$AR$264,ROW()-11,FALSE)),"")</f>
        <v/>
      </c>
      <c r="K108" t="str">
        <f>IFERROR(IF(HLOOKUP(K$13,'Quote Application form'!$C$113:$AR$264,ROW()-11,FALSE)=0,"",HLOOKUP(K$13,'Quote Application form'!$C$113:$AR$264,ROW()-11,FALSE)),"")</f>
        <v/>
      </c>
      <c r="L108" t="str">
        <f>IFERROR(IF(HLOOKUP(L$13,'Quote Application form'!$C$113:$AR$264,ROW()-11,FALSE)=0,"",HLOOKUP(L$13,'Quote Application form'!$C$113:$AR$264,ROW()-11,FALSE)),"")</f>
        <v/>
      </c>
      <c r="M108" t="str">
        <f>IFERROR(IF(HLOOKUP(M$13,'Quote Application form'!$C$113:$AR$264,ROW()-11,FALSE)=0,"",HLOOKUP(M$13,'Quote Application form'!$C$113:$AR$264,ROW()-11,FALSE)),"")</f>
        <v/>
      </c>
      <c r="N108" t="str">
        <f>IFERROR(IF(HLOOKUP(N$13,'Quote Application form'!$C$113:$AR$264,ROW()-11,FALSE)=0,"",HLOOKUP(N$13,'Quote Application form'!$C$113:$AR$264,ROW()-11,FALSE)),"")</f>
        <v/>
      </c>
      <c r="O108" t="str">
        <f>IFERROR(IF(HLOOKUP(O$13,'Quote Application form'!$C$113:$AR$264,ROW()-11,FALSE)=0,"",HLOOKUP(O$13,'Quote Application form'!$C$113:$AR$264,ROW()-11,FALSE)),"")</f>
        <v/>
      </c>
      <c r="P108" t="str">
        <f>IFERROR(IF(HLOOKUP(P$13,'Quote Application form'!$C$113:$AR$264,ROW()-11,FALSE)=0,"",HLOOKUP(P$13,'Quote Application form'!$C$113:$AR$264,ROW()-11,FALSE)),"")</f>
        <v/>
      </c>
      <c r="Q108" t="str">
        <f>IFERROR(IF(HLOOKUP(Q$13,'Quote Application form'!$C$113:$AR$264,ROW()-11,FALSE)=0,"",HLOOKUP(Q$13,'Quote Application form'!$C$113:$AR$264,ROW()-11,FALSE)),"")</f>
        <v/>
      </c>
      <c r="R108" t="str">
        <f>IFERROR(IF(HLOOKUP(R$13,'Quote Application form'!$C$113:$AR$264,ROW()-11,FALSE)=0,"",HLOOKUP(R$13,'Quote Application form'!$C$113:$AR$264,ROW()-11,FALSE)),"")</f>
        <v/>
      </c>
      <c r="S108" t="str">
        <f>IFERROR(IF(HLOOKUP(S$13,'Quote Application form'!$C$113:$AR$264,ROW()-11,FALSE)=0,"",HLOOKUP(S$13,'Quote Application form'!$C$113:$AR$264,ROW()-11,FALSE)),"")</f>
        <v/>
      </c>
      <c r="T108" t="str">
        <f>IFERROR(IF(HLOOKUP(T$13,'Quote Application form'!$C$113:$AR$264,ROW()-11,FALSE)=0,"",HLOOKUP(T$13,'Quote Application form'!$C$113:$AR$264,ROW()-11,FALSE)),"")</f>
        <v/>
      </c>
      <c r="U108" t="str">
        <f>IFERROR(IF(HLOOKUP(U$13,'Quote Application form'!$C$113:$AR$264,ROW()-11,FALSE)=0,"",HLOOKUP(U$13,'Quote Application form'!$C$113:$AR$264,ROW()-11,FALSE)),"")</f>
        <v/>
      </c>
      <c r="V108" t="str">
        <f>IFERROR(IF(HLOOKUP(V$13,'Quote Application form'!$C$113:$AR$264,ROW()-11,FALSE)=0,"",HLOOKUP(V$13,'Quote Application form'!$C$113:$AR$264,ROW()-11,FALSE)),"")</f>
        <v/>
      </c>
      <c r="W108" t="str">
        <f>IFERROR(IF(HLOOKUP(W$13,'Quote Application form'!$C$113:$AR$264,ROW()-11,FALSE)=0,"",HLOOKUP(W$13,'Quote Application form'!$C$113:$AR$264,ROW()-11,FALSE)),"")</f>
        <v/>
      </c>
      <c r="X108" t="str">
        <f>IFERROR(IF(HLOOKUP(X$13,'Quote Application form'!$C$113:$AR$264,ROW()-11,FALSE)=0,"",HLOOKUP(X$13,'Quote Application form'!$C$113:$AR$264,ROW()-11,FALSE)),"")</f>
        <v/>
      </c>
      <c r="Y108" t="str">
        <f>IFERROR(IF(HLOOKUP(Y$13,'Quote Application form'!$C$113:$AR$264,ROW()-11,FALSE)=0,"",HLOOKUP(Y$13,'Quote Application form'!$C$113:$AR$264,ROW()-11,FALSE)),"")</f>
        <v/>
      </c>
      <c r="Z108" t="str">
        <f>IFERROR(IF(HLOOKUP(Z$13,'Quote Application form'!$C$113:$AR$264,ROW()-11,FALSE)=0,"",HLOOKUP(Z$13,'Quote Application form'!$C$113:$AR$264,ROW()-11,FALSE)),"")</f>
        <v/>
      </c>
      <c r="AA108" t="str">
        <f>IFERROR(IF(HLOOKUP(AA$13,'Quote Application form'!$C$113:$AR$264,ROW()-11,FALSE)=0,"",HLOOKUP(AA$13,'Quote Application form'!$C$113:$AR$264,ROW()-11,FALSE)),"")</f>
        <v/>
      </c>
      <c r="AB108" t="str">
        <f>IFERROR(IF(HLOOKUP(AB$13,'Quote Application form'!$C$113:$AR$264,ROW()-11,FALSE)=0,"",HLOOKUP(AB$13,'Quote Application form'!$C$113:$AR$264,ROW()-11,FALSE)),"")</f>
        <v/>
      </c>
      <c r="AC108" t="str">
        <f>IFERROR(IF(HLOOKUP(AC$13,'Quote Application form'!$C$113:$AR$264,ROW()-11,FALSE)=0,"",HLOOKUP(AC$13,'Quote Application form'!$C$113:$AR$264,ROW()-11,FALSE)),"")</f>
        <v/>
      </c>
      <c r="AD108" t="str">
        <f>IFERROR(IF(HLOOKUP(AD$13,'Quote Application form'!$C$113:$AR$264,ROW()-11,FALSE)=0,"",HLOOKUP(AD$13,'Quote Application form'!$C$113:$AR$264,ROW()-11,FALSE)),"")</f>
        <v/>
      </c>
      <c r="AE108" t="str">
        <f>IFERROR(IF(HLOOKUP(AE$13,'Quote Application form'!$C$113:$AR$264,ROW()-11,FALSE)=0,"",HLOOKUP(AE$13,'Quote Application form'!$C$113:$AR$264,ROW()-11,FALSE)),"")</f>
        <v/>
      </c>
      <c r="AF108" t="str">
        <f>IF('Quote Application form'!AJ209=0,"",HLOOKUP(AF$13,'Quote Application form'!$C$113:$AR$264,ROW()-11,FALSE))</f>
        <v/>
      </c>
      <c r="AG108" t="str">
        <f>IF('Quote Application form'!AK209=0,"",HLOOKUP(AG$13,'Quote Application form'!$C$113:$AR$264,ROW()-11,FALSE))</f>
        <v/>
      </c>
      <c r="AH108" t="str">
        <f>IF('Quote Application form'!AL209=0,"",HLOOKUP(AH$13,'Quote Application form'!$C$113:$AR$264,ROW()-11,FALSE))</f>
        <v/>
      </c>
      <c r="AI108" t="str">
        <f>IF('Quote Application form'!AM209=0,"",HLOOKUP(AI$13,'Quote Application form'!$C$113:$AR$264,ROW()-11,FALSE))</f>
        <v/>
      </c>
      <c r="AJ108" t="str">
        <f>IF('Quote Application form'!AN209=0,"",HLOOKUP(AJ$13,'Quote Application form'!$C$113:$AR$264,ROW()-11,FALSE))</f>
        <v/>
      </c>
      <c r="AK108" t="str">
        <f>IF('Quote Application form'!AO209=0,"",HLOOKUP(AK$13,'Quote Application form'!$C$113:$AR$264,ROW()-11,FALSE))</f>
        <v/>
      </c>
      <c r="AL108" t="str">
        <f>IF('Quote Application form'!AP209=0,"",HLOOKUP(AL$13,'Quote Application form'!$C$113:$AR$264,ROW()-11,FALSE))</f>
        <v/>
      </c>
      <c r="AM108" t="str">
        <f>IF('Quote Application form'!AQ209=0,"",HLOOKUP(AM$13,'Quote Application form'!$C$113:$AR$264,ROW()-11,FALSE))</f>
        <v/>
      </c>
      <c r="AN108" t="str">
        <f>IF('Quote Application form'!AR209=0,"",HLOOKUP(AN$13,'Quote Application form'!$C$113:$AR$264,ROW()-11,FALSE))</f>
        <v/>
      </c>
      <c r="AO108" t="str">
        <f>IF('Quote Application form'!AS209=0,"",HLOOKUP(AO$13,'Quote Application form'!$C$113:$AR$264,ROW()-11,FALSE))</f>
        <v/>
      </c>
      <c r="AP108" t="str">
        <f>IF('Quote Application form'!AT209=0,"",HLOOKUP(AP$13,'Quote Application form'!$C$113:$AR$264,ROW()-11,FALSE))</f>
        <v/>
      </c>
    </row>
    <row r="109" spans="1:42" x14ac:dyDescent="0.2">
      <c r="A109" t="str">
        <f>IFERROR(IF(HLOOKUP(A$13,'Quote Application form'!$C$113:$AR$264,ROW()-11,FALSE)=0,"",HLOOKUP(A$13,'Quote Application form'!$C$113:$AR$264,ROW()-11,FALSE)),"")</f>
        <v/>
      </c>
      <c r="B109" t="str">
        <f>IFERROR(IF(HLOOKUP(B$13,'Quote Application form'!$C$113:$AR$264,ROW()-11,FALSE)=0,"",HLOOKUP(B$13,'Quote Application form'!$C$113:$AR$264,ROW()-11,FALSE)),"")</f>
        <v/>
      </c>
      <c r="C109" t="str">
        <f>IFERROR(IF(HLOOKUP(C$13,'Quote Application form'!$C$113:$AR$264,ROW()-11,FALSE)=0,"",HLOOKUP(C$13,'Quote Application form'!$C$113:$AR$264,ROW()-11,FALSE)),"")</f>
        <v/>
      </c>
      <c r="D109" t="str">
        <f>IFERROR(IF(HLOOKUP(D$13,'Quote Application form'!$C$113:$AR$264,ROW()-11,FALSE)=0,"",HLOOKUP(D$13,'Quote Application form'!$C$113:$AR$264,ROW()-11,FALSE)),"")</f>
        <v/>
      </c>
      <c r="E109" t="str">
        <f>IFERROR(IF(HLOOKUP(E$13,'Quote Application form'!$C$113:$AR$264,ROW()-11,FALSE)=0,"",HLOOKUP(E$13,'Quote Application form'!$C$113:$AR$264,ROW()-11,FALSE)),"")</f>
        <v/>
      </c>
      <c r="F109" t="str">
        <f>IFERROR(IF(HLOOKUP(F$13,'Quote Application form'!$C$113:$AR$264,ROW()-11,FALSE)=0,"",HLOOKUP(F$13,'Quote Application form'!$C$113:$AR$264,ROW()-11,FALSE)),"")</f>
        <v/>
      </c>
      <c r="G109" t="str">
        <f>IFERROR(IF(HLOOKUP(G$13,'Quote Application form'!$C$113:$AR$264,ROW()-11,FALSE)=0,"",HLOOKUP(G$13,'Quote Application form'!$C$113:$AR$264,ROW()-11,FALSE)),"")</f>
        <v/>
      </c>
      <c r="H109" t="str">
        <f>IFERROR(IF(HLOOKUP(H$13,'Quote Application form'!$C$113:$AR$264,ROW()-11,FALSE)=0,"",HLOOKUP(H$13,'Quote Application form'!$C$113:$AR$264,ROW()-11,FALSE)),"")</f>
        <v/>
      </c>
      <c r="I109" t="str">
        <f>IFERROR(IF(HLOOKUP(I$13,'Quote Application form'!$C$113:$AR$264,ROW()-11,FALSE)=0,"",HLOOKUP(I$13,'Quote Application form'!$C$113:$AR$264,ROW()-11,FALSE)),"")</f>
        <v/>
      </c>
      <c r="J109" t="str">
        <f>IFERROR(IF(HLOOKUP(J$13,'Quote Application form'!$C$113:$AR$264,ROW()-11,FALSE)=0,"",HLOOKUP(J$13,'Quote Application form'!$C$113:$AR$264,ROW()-11,FALSE)),"")</f>
        <v/>
      </c>
      <c r="K109" t="str">
        <f>IFERROR(IF(HLOOKUP(K$13,'Quote Application form'!$C$113:$AR$264,ROW()-11,FALSE)=0,"",HLOOKUP(K$13,'Quote Application form'!$C$113:$AR$264,ROW()-11,FALSE)),"")</f>
        <v/>
      </c>
      <c r="L109" t="str">
        <f>IFERROR(IF(HLOOKUP(L$13,'Quote Application form'!$C$113:$AR$264,ROW()-11,FALSE)=0,"",HLOOKUP(L$13,'Quote Application form'!$C$113:$AR$264,ROW()-11,FALSE)),"")</f>
        <v/>
      </c>
      <c r="M109" t="str">
        <f>IFERROR(IF(HLOOKUP(M$13,'Quote Application form'!$C$113:$AR$264,ROW()-11,FALSE)=0,"",HLOOKUP(M$13,'Quote Application form'!$C$113:$AR$264,ROW()-11,FALSE)),"")</f>
        <v/>
      </c>
      <c r="N109" t="str">
        <f>IFERROR(IF(HLOOKUP(N$13,'Quote Application form'!$C$113:$AR$264,ROW()-11,FALSE)=0,"",HLOOKUP(N$13,'Quote Application form'!$C$113:$AR$264,ROW()-11,FALSE)),"")</f>
        <v/>
      </c>
      <c r="O109" t="str">
        <f>IFERROR(IF(HLOOKUP(O$13,'Quote Application form'!$C$113:$AR$264,ROW()-11,FALSE)=0,"",HLOOKUP(O$13,'Quote Application form'!$C$113:$AR$264,ROW()-11,FALSE)),"")</f>
        <v/>
      </c>
      <c r="P109" t="str">
        <f>IFERROR(IF(HLOOKUP(P$13,'Quote Application form'!$C$113:$AR$264,ROW()-11,FALSE)=0,"",HLOOKUP(P$13,'Quote Application form'!$C$113:$AR$264,ROW()-11,FALSE)),"")</f>
        <v/>
      </c>
      <c r="Q109" t="str">
        <f>IFERROR(IF(HLOOKUP(Q$13,'Quote Application form'!$C$113:$AR$264,ROW()-11,FALSE)=0,"",HLOOKUP(Q$13,'Quote Application form'!$C$113:$AR$264,ROW()-11,FALSE)),"")</f>
        <v/>
      </c>
      <c r="R109" t="str">
        <f>IFERROR(IF(HLOOKUP(R$13,'Quote Application form'!$C$113:$AR$264,ROW()-11,FALSE)=0,"",HLOOKUP(R$13,'Quote Application form'!$C$113:$AR$264,ROW()-11,FALSE)),"")</f>
        <v/>
      </c>
      <c r="S109" t="str">
        <f>IFERROR(IF(HLOOKUP(S$13,'Quote Application form'!$C$113:$AR$264,ROW()-11,FALSE)=0,"",HLOOKUP(S$13,'Quote Application form'!$C$113:$AR$264,ROW()-11,FALSE)),"")</f>
        <v/>
      </c>
      <c r="T109" t="str">
        <f>IFERROR(IF(HLOOKUP(T$13,'Quote Application form'!$C$113:$AR$264,ROW()-11,FALSE)=0,"",HLOOKUP(T$13,'Quote Application form'!$C$113:$AR$264,ROW()-11,FALSE)),"")</f>
        <v/>
      </c>
      <c r="U109" t="str">
        <f>IFERROR(IF(HLOOKUP(U$13,'Quote Application form'!$C$113:$AR$264,ROW()-11,FALSE)=0,"",HLOOKUP(U$13,'Quote Application form'!$C$113:$AR$264,ROW()-11,FALSE)),"")</f>
        <v/>
      </c>
      <c r="V109" t="str">
        <f>IFERROR(IF(HLOOKUP(V$13,'Quote Application form'!$C$113:$AR$264,ROW()-11,FALSE)=0,"",HLOOKUP(V$13,'Quote Application form'!$C$113:$AR$264,ROW()-11,FALSE)),"")</f>
        <v/>
      </c>
      <c r="W109" t="str">
        <f>IFERROR(IF(HLOOKUP(W$13,'Quote Application form'!$C$113:$AR$264,ROW()-11,FALSE)=0,"",HLOOKUP(W$13,'Quote Application form'!$C$113:$AR$264,ROW()-11,FALSE)),"")</f>
        <v/>
      </c>
      <c r="X109" t="str">
        <f>IFERROR(IF(HLOOKUP(X$13,'Quote Application form'!$C$113:$AR$264,ROW()-11,FALSE)=0,"",HLOOKUP(X$13,'Quote Application form'!$C$113:$AR$264,ROW()-11,FALSE)),"")</f>
        <v/>
      </c>
      <c r="Y109" t="str">
        <f>IFERROR(IF(HLOOKUP(Y$13,'Quote Application form'!$C$113:$AR$264,ROW()-11,FALSE)=0,"",HLOOKUP(Y$13,'Quote Application form'!$C$113:$AR$264,ROW()-11,FALSE)),"")</f>
        <v/>
      </c>
      <c r="Z109" t="str">
        <f>IFERROR(IF(HLOOKUP(Z$13,'Quote Application form'!$C$113:$AR$264,ROW()-11,FALSE)=0,"",HLOOKUP(Z$13,'Quote Application form'!$C$113:$AR$264,ROW()-11,FALSE)),"")</f>
        <v/>
      </c>
      <c r="AA109" t="str">
        <f>IFERROR(IF(HLOOKUP(AA$13,'Quote Application form'!$C$113:$AR$264,ROW()-11,FALSE)=0,"",HLOOKUP(AA$13,'Quote Application form'!$C$113:$AR$264,ROW()-11,FALSE)),"")</f>
        <v/>
      </c>
      <c r="AB109" t="str">
        <f>IFERROR(IF(HLOOKUP(AB$13,'Quote Application form'!$C$113:$AR$264,ROW()-11,FALSE)=0,"",HLOOKUP(AB$13,'Quote Application form'!$C$113:$AR$264,ROW()-11,FALSE)),"")</f>
        <v/>
      </c>
      <c r="AC109" t="str">
        <f>IFERROR(IF(HLOOKUP(AC$13,'Quote Application form'!$C$113:$AR$264,ROW()-11,FALSE)=0,"",HLOOKUP(AC$13,'Quote Application form'!$C$113:$AR$264,ROW()-11,FALSE)),"")</f>
        <v/>
      </c>
      <c r="AD109" t="str">
        <f>IFERROR(IF(HLOOKUP(AD$13,'Quote Application form'!$C$113:$AR$264,ROW()-11,FALSE)=0,"",HLOOKUP(AD$13,'Quote Application form'!$C$113:$AR$264,ROW()-11,FALSE)),"")</f>
        <v/>
      </c>
      <c r="AE109" t="str">
        <f>IFERROR(IF(HLOOKUP(AE$13,'Quote Application form'!$C$113:$AR$264,ROW()-11,FALSE)=0,"",HLOOKUP(AE$13,'Quote Application form'!$C$113:$AR$264,ROW()-11,FALSE)),"")</f>
        <v/>
      </c>
      <c r="AF109" t="str">
        <f>IF('Quote Application form'!AJ210=0,"",HLOOKUP(AF$13,'Quote Application form'!$C$113:$AR$264,ROW()-11,FALSE))</f>
        <v/>
      </c>
      <c r="AG109" t="str">
        <f>IF('Quote Application form'!AK210=0,"",HLOOKUP(AG$13,'Quote Application form'!$C$113:$AR$264,ROW()-11,FALSE))</f>
        <v/>
      </c>
      <c r="AH109" t="str">
        <f>IF('Quote Application form'!AL210=0,"",HLOOKUP(AH$13,'Quote Application form'!$C$113:$AR$264,ROW()-11,FALSE))</f>
        <v/>
      </c>
      <c r="AI109" t="str">
        <f>IF('Quote Application form'!AM210=0,"",HLOOKUP(AI$13,'Quote Application form'!$C$113:$AR$264,ROW()-11,FALSE))</f>
        <v/>
      </c>
      <c r="AJ109" t="str">
        <f>IF('Quote Application form'!AN210=0,"",HLOOKUP(AJ$13,'Quote Application form'!$C$113:$AR$264,ROW()-11,FALSE))</f>
        <v/>
      </c>
      <c r="AK109" t="str">
        <f>IF('Quote Application form'!AO210=0,"",HLOOKUP(AK$13,'Quote Application form'!$C$113:$AR$264,ROW()-11,FALSE))</f>
        <v/>
      </c>
      <c r="AL109" t="str">
        <f>IF('Quote Application form'!AP210=0,"",HLOOKUP(AL$13,'Quote Application form'!$C$113:$AR$264,ROW()-11,FALSE))</f>
        <v/>
      </c>
      <c r="AM109" t="str">
        <f>IF('Quote Application form'!AQ210=0,"",HLOOKUP(AM$13,'Quote Application form'!$C$113:$AR$264,ROW()-11,FALSE))</f>
        <v/>
      </c>
      <c r="AN109" t="str">
        <f>IF('Quote Application form'!AR210=0,"",HLOOKUP(AN$13,'Quote Application form'!$C$113:$AR$264,ROW()-11,FALSE))</f>
        <v/>
      </c>
      <c r="AO109" t="str">
        <f>IF('Quote Application form'!AS210=0,"",HLOOKUP(AO$13,'Quote Application form'!$C$113:$AR$264,ROW()-11,FALSE))</f>
        <v/>
      </c>
      <c r="AP109" t="str">
        <f>IF('Quote Application form'!AT210=0,"",HLOOKUP(AP$13,'Quote Application form'!$C$113:$AR$264,ROW()-11,FALSE))</f>
        <v/>
      </c>
    </row>
    <row r="110" spans="1:42" x14ac:dyDescent="0.2">
      <c r="A110" t="str">
        <f>IFERROR(IF(HLOOKUP(A$13,'Quote Application form'!$C$113:$AR$264,ROW()-11,FALSE)=0,"",HLOOKUP(A$13,'Quote Application form'!$C$113:$AR$264,ROW()-11,FALSE)),"")</f>
        <v/>
      </c>
      <c r="B110" t="str">
        <f>IFERROR(IF(HLOOKUP(B$13,'Quote Application form'!$C$113:$AR$264,ROW()-11,FALSE)=0,"",HLOOKUP(B$13,'Quote Application form'!$C$113:$AR$264,ROW()-11,FALSE)),"")</f>
        <v/>
      </c>
      <c r="C110" t="str">
        <f>IFERROR(IF(HLOOKUP(C$13,'Quote Application form'!$C$113:$AR$264,ROW()-11,FALSE)=0,"",HLOOKUP(C$13,'Quote Application form'!$C$113:$AR$264,ROW()-11,FALSE)),"")</f>
        <v/>
      </c>
      <c r="D110" t="str">
        <f>IFERROR(IF(HLOOKUP(D$13,'Quote Application form'!$C$113:$AR$264,ROW()-11,FALSE)=0,"",HLOOKUP(D$13,'Quote Application form'!$C$113:$AR$264,ROW()-11,FALSE)),"")</f>
        <v/>
      </c>
      <c r="E110" t="str">
        <f>IFERROR(IF(HLOOKUP(E$13,'Quote Application form'!$C$113:$AR$264,ROW()-11,FALSE)=0,"",HLOOKUP(E$13,'Quote Application form'!$C$113:$AR$264,ROW()-11,FALSE)),"")</f>
        <v/>
      </c>
      <c r="F110" t="str">
        <f>IFERROR(IF(HLOOKUP(F$13,'Quote Application form'!$C$113:$AR$264,ROW()-11,FALSE)=0,"",HLOOKUP(F$13,'Quote Application form'!$C$113:$AR$264,ROW()-11,FALSE)),"")</f>
        <v/>
      </c>
      <c r="G110" t="str">
        <f>IFERROR(IF(HLOOKUP(G$13,'Quote Application form'!$C$113:$AR$264,ROW()-11,FALSE)=0,"",HLOOKUP(G$13,'Quote Application form'!$C$113:$AR$264,ROW()-11,FALSE)),"")</f>
        <v/>
      </c>
      <c r="H110" t="str">
        <f>IFERROR(IF(HLOOKUP(H$13,'Quote Application form'!$C$113:$AR$264,ROW()-11,FALSE)=0,"",HLOOKUP(H$13,'Quote Application form'!$C$113:$AR$264,ROW()-11,FALSE)),"")</f>
        <v/>
      </c>
      <c r="I110" t="str">
        <f>IFERROR(IF(HLOOKUP(I$13,'Quote Application form'!$C$113:$AR$264,ROW()-11,FALSE)=0,"",HLOOKUP(I$13,'Quote Application form'!$C$113:$AR$264,ROW()-11,FALSE)),"")</f>
        <v/>
      </c>
      <c r="J110" t="str">
        <f>IFERROR(IF(HLOOKUP(J$13,'Quote Application form'!$C$113:$AR$264,ROW()-11,FALSE)=0,"",HLOOKUP(J$13,'Quote Application form'!$C$113:$AR$264,ROW()-11,FALSE)),"")</f>
        <v/>
      </c>
      <c r="K110" t="str">
        <f>IFERROR(IF(HLOOKUP(K$13,'Quote Application form'!$C$113:$AR$264,ROW()-11,FALSE)=0,"",HLOOKUP(K$13,'Quote Application form'!$C$113:$AR$264,ROW()-11,FALSE)),"")</f>
        <v/>
      </c>
      <c r="L110" t="str">
        <f>IFERROR(IF(HLOOKUP(L$13,'Quote Application form'!$C$113:$AR$264,ROW()-11,FALSE)=0,"",HLOOKUP(L$13,'Quote Application form'!$C$113:$AR$264,ROW()-11,FALSE)),"")</f>
        <v/>
      </c>
      <c r="M110" t="str">
        <f>IFERROR(IF(HLOOKUP(M$13,'Quote Application form'!$C$113:$AR$264,ROW()-11,FALSE)=0,"",HLOOKUP(M$13,'Quote Application form'!$C$113:$AR$264,ROW()-11,FALSE)),"")</f>
        <v/>
      </c>
      <c r="N110" t="str">
        <f>IFERROR(IF(HLOOKUP(N$13,'Quote Application form'!$C$113:$AR$264,ROW()-11,FALSE)=0,"",HLOOKUP(N$13,'Quote Application form'!$C$113:$AR$264,ROW()-11,FALSE)),"")</f>
        <v/>
      </c>
      <c r="O110" t="str">
        <f>IFERROR(IF(HLOOKUP(O$13,'Quote Application form'!$C$113:$AR$264,ROW()-11,FALSE)=0,"",HLOOKUP(O$13,'Quote Application form'!$C$113:$AR$264,ROW()-11,FALSE)),"")</f>
        <v/>
      </c>
      <c r="P110" t="str">
        <f>IFERROR(IF(HLOOKUP(P$13,'Quote Application form'!$C$113:$AR$264,ROW()-11,FALSE)=0,"",HLOOKUP(P$13,'Quote Application form'!$C$113:$AR$264,ROW()-11,FALSE)),"")</f>
        <v/>
      </c>
      <c r="Q110" t="str">
        <f>IFERROR(IF(HLOOKUP(Q$13,'Quote Application form'!$C$113:$AR$264,ROW()-11,FALSE)=0,"",HLOOKUP(Q$13,'Quote Application form'!$C$113:$AR$264,ROW()-11,FALSE)),"")</f>
        <v/>
      </c>
      <c r="R110" t="str">
        <f>IFERROR(IF(HLOOKUP(R$13,'Quote Application form'!$C$113:$AR$264,ROW()-11,FALSE)=0,"",HLOOKUP(R$13,'Quote Application form'!$C$113:$AR$264,ROW()-11,FALSE)),"")</f>
        <v/>
      </c>
      <c r="S110" t="str">
        <f>IFERROR(IF(HLOOKUP(S$13,'Quote Application form'!$C$113:$AR$264,ROW()-11,FALSE)=0,"",HLOOKUP(S$13,'Quote Application form'!$C$113:$AR$264,ROW()-11,FALSE)),"")</f>
        <v/>
      </c>
      <c r="T110" t="str">
        <f>IFERROR(IF(HLOOKUP(T$13,'Quote Application form'!$C$113:$AR$264,ROW()-11,FALSE)=0,"",HLOOKUP(T$13,'Quote Application form'!$C$113:$AR$264,ROW()-11,FALSE)),"")</f>
        <v/>
      </c>
      <c r="U110" t="str">
        <f>IFERROR(IF(HLOOKUP(U$13,'Quote Application form'!$C$113:$AR$264,ROW()-11,FALSE)=0,"",HLOOKUP(U$13,'Quote Application form'!$C$113:$AR$264,ROW()-11,FALSE)),"")</f>
        <v/>
      </c>
      <c r="V110" t="str">
        <f>IFERROR(IF(HLOOKUP(V$13,'Quote Application form'!$C$113:$AR$264,ROW()-11,FALSE)=0,"",HLOOKUP(V$13,'Quote Application form'!$C$113:$AR$264,ROW()-11,FALSE)),"")</f>
        <v/>
      </c>
      <c r="W110" t="str">
        <f>IFERROR(IF(HLOOKUP(W$13,'Quote Application form'!$C$113:$AR$264,ROW()-11,FALSE)=0,"",HLOOKUP(W$13,'Quote Application form'!$C$113:$AR$264,ROW()-11,FALSE)),"")</f>
        <v/>
      </c>
      <c r="X110" t="str">
        <f>IFERROR(IF(HLOOKUP(X$13,'Quote Application form'!$C$113:$AR$264,ROW()-11,FALSE)=0,"",HLOOKUP(X$13,'Quote Application form'!$C$113:$AR$264,ROW()-11,FALSE)),"")</f>
        <v/>
      </c>
      <c r="Y110" t="str">
        <f>IFERROR(IF(HLOOKUP(Y$13,'Quote Application form'!$C$113:$AR$264,ROW()-11,FALSE)=0,"",HLOOKUP(Y$13,'Quote Application form'!$C$113:$AR$264,ROW()-11,FALSE)),"")</f>
        <v/>
      </c>
      <c r="Z110" t="str">
        <f>IFERROR(IF(HLOOKUP(Z$13,'Quote Application form'!$C$113:$AR$264,ROW()-11,FALSE)=0,"",HLOOKUP(Z$13,'Quote Application form'!$C$113:$AR$264,ROW()-11,FALSE)),"")</f>
        <v/>
      </c>
      <c r="AA110" t="str">
        <f>IFERROR(IF(HLOOKUP(AA$13,'Quote Application form'!$C$113:$AR$264,ROW()-11,FALSE)=0,"",HLOOKUP(AA$13,'Quote Application form'!$C$113:$AR$264,ROW()-11,FALSE)),"")</f>
        <v/>
      </c>
      <c r="AB110" t="str">
        <f>IFERROR(IF(HLOOKUP(AB$13,'Quote Application form'!$C$113:$AR$264,ROW()-11,FALSE)=0,"",HLOOKUP(AB$13,'Quote Application form'!$C$113:$AR$264,ROW()-11,FALSE)),"")</f>
        <v/>
      </c>
      <c r="AC110" t="str">
        <f>IFERROR(IF(HLOOKUP(AC$13,'Quote Application form'!$C$113:$AR$264,ROW()-11,FALSE)=0,"",HLOOKUP(AC$13,'Quote Application form'!$C$113:$AR$264,ROW()-11,FALSE)),"")</f>
        <v/>
      </c>
      <c r="AD110" t="str">
        <f>IFERROR(IF(HLOOKUP(AD$13,'Quote Application form'!$C$113:$AR$264,ROW()-11,FALSE)=0,"",HLOOKUP(AD$13,'Quote Application form'!$C$113:$AR$264,ROW()-11,FALSE)),"")</f>
        <v/>
      </c>
      <c r="AE110" t="str">
        <f>IFERROR(IF(HLOOKUP(AE$13,'Quote Application form'!$C$113:$AR$264,ROW()-11,FALSE)=0,"",HLOOKUP(AE$13,'Quote Application form'!$C$113:$AR$264,ROW()-11,FALSE)),"")</f>
        <v/>
      </c>
      <c r="AF110" t="str">
        <f>IF('Quote Application form'!AJ211=0,"",HLOOKUP(AF$13,'Quote Application form'!$C$113:$AR$264,ROW()-11,FALSE))</f>
        <v/>
      </c>
      <c r="AG110" t="str">
        <f>IF('Quote Application form'!AK211=0,"",HLOOKUP(AG$13,'Quote Application form'!$C$113:$AR$264,ROW()-11,FALSE))</f>
        <v/>
      </c>
      <c r="AH110" t="str">
        <f>IF('Quote Application form'!AL211=0,"",HLOOKUP(AH$13,'Quote Application form'!$C$113:$AR$264,ROW()-11,FALSE))</f>
        <v/>
      </c>
      <c r="AI110" t="str">
        <f>IF('Quote Application form'!AM211=0,"",HLOOKUP(AI$13,'Quote Application form'!$C$113:$AR$264,ROW()-11,FALSE))</f>
        <v/>
      </c>
      <c r="AJ110" t="str">
        <f>IF('Quote Application form'!AN211=0,"",HLOOKUP(AJ$13,'Quote Application form'!$C$113:$AR$264,ROW()-11,FALSE))</f>
        <v/>
      </c>
      <c r="AK110" t="str">
        <f>IF('Quote Application form'!AO211=0,"",HLOOKUP(AK$13,'Quote Application form'!$C$113:$AR$264,ROW()-11,FALSE))</f>
        <v/>
      </c>
      <c r="AL110" t="str">
        <f>IF('Quote Application form'!AP211=0,"",HLOOKUP(AL$13,'Quote Application form'!$C$113:$AR$264,ROW()-11,FALSE))</f>
        <v/>
      </c>
      <c r="AM110" t="str">
        <f>IF('Quote Application form'!AQ211=0,"",HLOOKUP(AM$13,'Quote Application form'!$C$113:$AR$264,ROW()-11,FALSE))</f>
        <v/>
      </c>
      <c r="AN110" t="str">
        <f>IF('Quote Application form'!AR211=0,"",HLOOKUP(AN$13,'Quote Application form'!$C$113:$AR$264,ROW()-11,FALSE))</f>
        <v/>
      </c>
      <c r="AO110" t="str">
        <f>IF('Quote Application form'!AS211=0,"",HLOOKUP(AO$13,'Quote Application form'!$C$113:$AR$264,ROW()-11,FALSE))</f>
        <v/>
      </c>
      <c r="AP110" t="str">
        <f>IF('Quote Application form'!AT211=0,"",HLOOKUP(AP$13,'Quote Application form'!$C$113:$AR$264,ROW()-11,FALSE))</f>
        <v/>
      </c>
    </row>
    <row r="111" spans="1:42" x14ac:dyDescent="0.2">
      <c r="A111" t="str">
        <f>IFERROR(IF(HLOOKUP(A$13,'Quote Application form'!$C$113:$AR$264,ROW()-11,FALSE)=0,"",HLOOKUP(A$13,'Quote Application form'!$C$113:$AR$264,ROW()-11,FALSE)),"")</f>
        <v/>
      </c>
      <c r="B111" t="str">
        <f>IFERROR(IF(HLOOKUP(B$13,'Quote Application form'!$C$113:$AR$264,ROW()-11,FALSE)=0,"",HLOOKUP(B$13,'Quote Application form'!$C$113:$AR$264,ROW()-11,FALSE)),"")</f>
        <v/>
      </c>
      <c r="C111" t="str">
        <f>IFERROR(IF(HLOOKUP(C$13,'Quote Application form'!$C$113:$AR$264,ROW()-11,FALSE)=0,"",HLOOKUP(C$13,'Quote Application form'!$C$113:$AR$264,ROW()-11,FALSE)),"")</f>
        <v/>
      </c>
      <c r="D111" t="str">
        <f>IFERROR(IF(HLOOKUP(D$13,'Quote Application form'!$C$113:$AR$264,ROW()-11,FALSE)=0,"",HLOOKUP(D$13,'Quote Application form'!$C$113:$AR$264,ROW()-11,FALSE)),"")</f>
        <v/>
      </c>
      <c r="E111" t="str">
        <f>IFERROR(IF(HLOOKUP(E$13,'Quote Application form'!$C$113:$AR$264,ROW()-11,FALSE)=0,"",HLOOKUP(E$13,'Quote Application form'!$C$113:$AR$264,ROW()-11,FALSE)),"")</f>
        <v/>
      </c>
      <c r="F111" t="str">
        <f>IFERROR(IF(HLOOKUP(F$13,'Quote Application form'!$C$113:$AR$264,ROW()-11,FALSE)=0,"",HLOOKUP(F$13,'Quote Application form'!$C$113:$AR$264,ROW()-11,FALSE)),"")</f>
        <v/>
      </c>
      <c r="G111" t="str">
        <f>IFERROR(IF(HLOOKUP(G$13,'Quote Application form'!$C$113:$AR$264,ROW()-11,FALSE)=0,"",HLOOKUP(G$13,'Quote Application form'!$C$113:$AR$264,ROW()-11,FALSE)),"")</f>
        <v/>
      </c>
      <c r="H111" t="str">
        <f>IFERROR(IF(HLOOKUP(H$13,'Quote Application form'!$C$113:$AR$264,ROW()-11,FALSE)=0,"",HLOOKUP(H$13,'Quote Application form'!$C$113:$AR$264,ROW()-11,FALSE)),"")</f>
        <v/>
      </c>
      <c r="I111" t="str">
        <f>IFERROR(IF(HLOOKUP(I$13,'Quote Application form'!$C$113:$AR$264,ROW()-11,FALSE)=0,"",HLOOKUP(I$13,'Quote Application form'!$C$113:$AR$264,ROW()-11,FALSE)),"")</f>
        <v/>
      </c>
      <c r="J111" t="str">
        <f>IFERROR(IF(HLOOKUP(J$13,'Quote Application form'!$C$113:$AR$264,ROW()-11,FALSE)=0,"",HLOOKUP(J$13,'Quote Application form'!$C$113:$AR$264,ROW()-11,FALSE)),"")</f>
        <v/>
      </c>
      <c r="K111" t="str">
        <f>IFERROR(IF(HLOOKUP(K$13,'Quote Application form'!$C$113:$AR$264,ROW()-11,FALSE)=0,"",HLOOKUP(K$13,'Quote Application form'!$C$113:$AR$264,ROW()-11,FALSE)),"")</f>
        <v/>
      </c>
      <c r="L111" t="str">
        <f>IFERROR(IF(HLOOKUP(L$13,'Quote Application form'!$C$113:$AR$264,ROW()-11,FALSE)=0,"",HLOOKUP(L$13,'Quote Application form'!$C$113:$AR$264,ROW()-11,FALSE)),"")</f>
        <v/>
      </c>
      <c r="M111" t="str">
        <f>IFERROR(IF(HLOOKUP(M$13,'Quote Application form'!$C$113:$AR$264,ROW()-11,FALSE)=0,"",HLOOKUP(M$13,'Quote Application form'!$C$113:$AR$264,ROW()-11,FALSE)),"")</f>
        <v/>
      </c>
      <c r="N111" t="str">
        <f>IFERROR(IF(HLOOKUP(N$13,'Quote Application form'!$C$113:$AR$264,ROW()-11,FALSE)=0,"",HLOOKUP(N$13,'Quote Application form'!$C$113:$AR$264,ROW()-11,FALSE)),"")</f>
        <v/>
      </c>
      <c r="O111" t="str">
        <f>IFERROR(IF(HLOOKUP(O$13,'Quote Application form'!$C$113:$AR$264,ROW()-11,FALSE)=0,"",HLOOKUP(O$13,'Quote Application form'!$C$113:$AR$264,ROW()-11,FALSE)),"")</f>
        <v/>
      </c>
      <c r="P111" t="str">
        <f>IFERROR(IF(HLOOKUP(P$13,'Quote Application form'!$C$113:$AR$264,ROW()-11,FALSE)=0,"",HLOOKUP(P$13,'Quote Application form'!$C$113:$AR$264,ROW()-11,FALSE)),"")</f>
        <v/>
      </c>
      <c r="Q111" t="str">
        <f>IFERROR(IF(HLOOKUP(Q$13,'Quote Application form'!$C$113:$AR$264,ROW()-11,FALSE)=0,"",HLOOKUP(Q$13,'Quote Application form'!$C$113:$AR$264,ROW()-11,FALSE)),"")</f>
        <v/>
      </c>
      <c r="R111" t="str">
        <f>IFERROR(IF(HLOOKUP(R$13,'Quote Application form'!$C$113:$AR$264,ROW()-11,FALSE)=0,"",HLOOKUP(R$13,'Quote Application form'!$C$113:$AR$264,ROW()-11,FALSE)),"")</f>
        <v/>
      </c>
      <c r="S111" t="str">
        <f>IFERROR(IF(HLOOKUP(S$13,'Quote Application form'!$C$113:$AR$264,ROW()-11,FALSE)=0,"",HLOOKUP(S$13,'Quote Application form'!$C$113:$AR$264,ROW()-11,FALSE)),"")</f>
        <v/>
      </c>
      <c r="T111" t="str">
        <f>IFERROR(IF(HLOOKUP(T$13,'Quote Application form'!$C$113:$AR$264,ROW()-11,FALSE)=0,"",HLOOKUP(T$13,'Quote Application form'!$C$113:$AR$264,ROW()-11,FALSE)),"")</f>
        <v/>
      </c>
      <c r="U111" t="str">
        <f>IFERROR(IF(HLOOKUP(U$13,'Quote Application form'!$C$113:$AR$264,ROW()-11,FALSE)=0,"",HLOOKUP(U$13,'Quote Application form'!$C$113:$AR$264,ROW()-11,FALSE)),"")</f>
        <v/>
      </c>
      <c r="V111" t="str">
        <f>IFERROR(IF(HLOOKUP(V$13,'Quote Application form'!$C$113:$AR$264,ROW()-11,FALSE)=0,"",HLOOKUP(V$13,'Quote Application form'!$C$113:$AR$264,ROW()-11,FALSE)),"")</f>
        <v/>
      </c>
      <c r="W111" t="str">
        <f>IFERROR(IF(HLOOKUP(W$13,'Quote Application form'!$C$113:$AR$264,ROW()-11,FALSE)=0,"",HLOOKUP(W$13,'Quote Application form'!$C$113:$AR$264,ROW()-11,FALSE)),"")</f>
        <v/>
      </c>
      <c r="X111" t="str">
        <f>IFERROR(IF(HLOOKUP(X$13,'Quote Application form'!$C$113:$AR$264,ROW()-11,FALSE)=0,"",HLOOKUP(X$13,'Quote Application form'!$C$113:$AR$264,ROW()-11,FALSE)),"")</f>
        <v/>
      </c>
      <c r="Y111" t="str">
        <f>IFERROR(IF(HLOOKUP(Y$13,'Quote Application form'!$C$113:$AR$264,ROW()-11,FALSE)=0,"",HLOOKUP(Y$13,'Quote Application form'!$C$113:$AR$264,ROW()-11,FALSE)),"")</f>
        <v/>
      </c>
      <c r="Z111" t="str">
        <f>IFERROR(IF(HLOOKUP(Z$13,'Quote Application form'!$C$113:$AR$264,ROW()-11,FALSE)=0,"",HLOOKUP(Z$13,'Quote Application form'!$C$113:$AR$264,ROW()-11,FALSE)),"")</f>
        <v/>
      </c>
      <c r="AA111" t="str">
        <f>IFERROR(IF(HLOOKUP(AA$13,'Quote Application form'!$C$113:$AR$264,ROW()-11,FALSE)=0,"",HLOOKUP(AA$13,'Quote Application form'!$C$113:$AR$264,ROW()-11,FALSE)),"")</f>
        <v/>
      </c>
      <c r="AB111" t="str">
        <f>IFERROR(IF(HLOOKUP(AB$13,'Quote Application form'!$C$113:$AR$264,ROW()-11,FALSE)=0,"",HLOOKUP(AB$13,'Quote Application form'!$C$113:$AR$264,ROW()-11,FALSE)),"")</f>
        <v/>
      </c>
      <c r="AC111" t="str">
        <f>IFERROR(IF(HLOOKUP(AC$13,'Quote Application form'!$C$113:$AR$264,ROW()-11,FALSE)=0,"",HLOOKUP(AC$13,'Quote Application form'!$C$113:$AR$264,ROW()-11,FALSE)),"")</f>
        <v/>
      </c>
      <c r="AD111" t="str">
        <f>IFERROR(IF(HLOOKUP(AD$13,'Quote Application form'!$C$113:$AR$264,ROW()-11,FALSE)=0,"",HLOOKUP(AD$13,'Quote Application form'!$C$113:$AR$264,ROW()-11,FALSE)),"")</f>
        <v/>
      </c>
      <c r="AE111" t="str">
        <f>IFERROR(IF(HLOOKUP(AE$13,'Quote Application form'!$C$113:$AR$264,ROW()-11,FALSE)=0,"",HLOOKUP(AE$13,'Quote Application form'!$C$113:$AR$264,ROW()-11,FALSE)),"")</f>
        <v/>
      </c>
      <c r="AF111" t="str">
        <f>IF('Quote Application form'!AJ212=0,"",HLOOKUP(AF$13,'Quote Application form'!$C$113:$AR$264,ROW()-11,FALSE))</f>
        <v/>
      </c>
      <c r="AG111" t="str">
        <f>IF('Quote Application form'!AK212=0,"",HLOOKUP(AG$13,'Quote Application form'!$C$113:$AR$264,ROW()-11,FALSE))</f>
        <v/>
      </c>
      <c r="AH111" t="str">
        <f>IF('Quote Application form'!AL212=0,"",HLOOKUP(AH$13,'Quote Application form'!$C$113:$AR$264,ROW()-11,FALSE))</f>
        <v/>
      </c>
      <c r="AI111" t="str">
        <f>IF('Quote Application form'!AM212=0,"",HLOOKUP(AI$13,'Quote Application form'!$C$113:$AR$264,ROW()-11,FALSE))</f>
        <v/>
      </c>
      <c r="AJ111" t="str">
        <f>IF('Quote Application form'!AN212=0,"",HLOOKUP(AJ$13,'Quote Application form'!$C$113:$AR$264,ROW()-11,FALSE))</f>
        <v/>
      </c>
      <c r="AK111" t="str">
        <f>IF('Quote Application form'!AO212=0,"",HLOOKUP(AK$13,'Quote Application form'!$C$113:$AR$264,ROW()-11,FALSE))</f>
        <v/>
      </c>
      <c r="AL111" t="str">
        <f>IF('Quote Application form'!AP212=0,"",HLOOKUP(AL$13,'Quote Application form'!$C$113:$AR$264,ROW()-11,FALSE))</f>
        <v/>
      </c>
      <c r="AM111" t="str">
        <f>IF('Quote Application form'!AQ212=0,"",HLOOKUP(AM$13,'Quote Application form'!$C$113:$AR$264,ROW()-11,FALSE))</f>
        <v/>
      </c>
      <c r="AN111" t="str">
        <f>IF('Quote Application form'!AR212=0,"",HLOOKUP(AN$13,'Quote Application form'!$C$113:$AR$264,ROW()-11,FALSE))</f>
        <v/>
      </c>
      <c r="AO111" t="str">
        <f>IF('Quote Application form'!AS212=0,"",HLOOKUP(AO$13,'Quote Application form'!$C$113:$AR$264,ROW()-11,FALSE))</f>
        <v/>
      </c>
      <c r="AP111" t="str">
        <f>IF('Quote Application form'!AT212=0,"",HLOOKUP(AP$13,'Quote Application form'!$C$113:$AR$264,ROW()-11,FALSE))</f>
        <v/>
      </c>
    </row>
    <row r="112" spans="1:42" x14ac:dyDescent="0.2">
      <c r="A112" t="str">
        <f>IFERROR(IF(HLOOKUP(A$13,'Quote Application form'!$C$113:$AR$264,ROW()-11,FALSE)=0,"",HLOOKUP(A$13,'Quote Application form'!$C$113:$AR$264,ROW()-11,FALSE)),"")</f>
        <v/>
      </c>
      <c r="B112" t="str">
        <f>IFERROR(IF(HLOOKUP(B$13,'Quote Application form'!$C$113:$AR$264,ROW()-11,FALSE)=0,"",HLOOKUP(B$13,'Quote Application form'!$C$113:$AR$264,ROW()-11,FALSE)),"")</f>
        <v/>
      </c>
      <c r="C112" t="str">
        <f>IFERROR(IF(HLOOKUP(C$13,'Quote Application form'!$C$113:$AR$264,ROW()-11,FALSE)=0,"",HLOOKUP(C$13,'Quote Application form'!$C$113:$AR$264,ROW()-11,FALSE)),"")</f>
        <v/>
      </c>
      <c r="D112" t="str">
        <f>IFERROR(IF(HLOOKUP(D$13,'Quote Application form'!$C$113:$AR$264,ROW()-11,FALSE)=0,"",HLOOKUP(D$13,'Quote Application form'!$C$113:$AR$264,ROW()-11,FALSE)),"")</f>
        <v/>
      </c>
      <c r="E112" t="str">
        <f>IFERROR(IF(HLOOKUP(E$13,'Quote Application form'!$C$113:$AR$264,ROW()-11,FALSE)=0,"",HLOOKUP(E$13,'Quote Application form'!$C$113:$AR$264,ROW()-11,FALSE)),"")</f>
        <v/>
      </c>
      <c r="F112" t="str">
        <f>IFERROR(IF(HLOOKUP(F$13,'Quote Application form'!$C$113:$AR$264,ROW()-11,FALSE)=0,"",HLOOKUP(F$13,'Quote Application form'!$C$113:$AR$264,ROW()-11,FALSE)),"")</f>
        <v/>
      </c>
      <c r="G112" t="str">
        <f>IFERROR(IF(HLOOKUP(G$13,'Quote Application form'!$C$113:$AR$264,ROW()-11,FALSE)=0,"",HLOOKUP(G$13,'Quote Application form'!$C$113:$AR$264,ROW()-11,FALSE)),"")</f>
        <v/>
      </c>
      <c r="H112" t="str">
        <f>IFERROR(IF(HLOOKUP(H$13,'Quote Application form'!$C$113:$AR$264,ROW()-11,FALSE)=0,"",HLOOKUP(H$13,'Quote Application form'!$C$113:$AR$264,ROW()-11,FALSE)),"")</f>
        <v/>
      </c>
      <c r="I112" t="str">
        <f>IFERROR(IF(HLOOKUP(I$13,'Quote Application form'!$C$113:$AR$264,ROW()-11,FALSE)=0,"",HLOOKUP(I$13,'Quote Application form'!$C$113:$AR$264,ROW()-11,FALSE)),"")</f>
        <v/>
      </c>
      <c r="J112" t="str">
        <f>IFERROR(IF(HLOOKUP(J$13,'Quote Application form'!$C$113:$AR$264,ROW()-11,FALSE)=0,"",HLOOKUP(J$13,'Quote Application form'!$C$113:$AR$264,ROW()-11,FALSE)),"")</f>
        <v/>
      </c>
      <c r="K112" t="str">
        <f>IFERROR(IF(HLOOKUP(K$13,'Quote Application form'!$C$113:$AR$264,ROW()-11,FALSE)=0,"",HLOOKUP(K$13,'Quote Application form'!$C$113:$AR$264,ROW()-11,FALSE)),"")</f>
        <v/>
      </c>
      <c r="L112" t="str">
        <f>IFERROR(IF(HLOOKUP(L$13,'Quote Application form'!$C$113:$AR$264,ROW()-11,FALSE)=0,"",HLOOKUP(L$13,'Quote Application form'!$C$113:$AR$264,ROW()-11,FALSE)),"")</f>
        <v/>
      </c>
      <c r="M112" t="str">
        <f>IFERROR(IF(HLOOKUP(M$13,'Quote Application form'!$C$113:$AR$264,ROW()-11,FALSE)=0,"",HLOOKUP(M$13,'Quote Application form'!$C$113:$AR$264,ROW()-11,FALSE)),"")</f>
        <v/>
      </c>
      <c r="N112" t="str">
        <f>IFERROR(IF(HLOOKUP(N$13,'Quote Application form'!$C$113:$AR$264,ROW()-11,FALSE)=0,"",HLOOKUP(N$13,'Quote Application form'!$C$113:$AR$264,ROW()-11,FALSE)),"")</f>
        <v/>
      </c>
      <c r="O112" t="str">
        <f>IFERROR(IF(HLOOKUP(O$13,'Quote Application form'!$C$113:$AR$264,ROW()-11,FALSE)=0,"",HLOOKUP(O$13,'Quote Application form'!$C$113:$AR$264,ROW()-11,FALSE)),"")</f>
        <v/>
      </c>
      <c r="P112" t="str">
        <f>IFERROR(IF(HLOOKUP(P$13,'Quote Application form'!$C$113:$AR$264,ROW()-11,FALSE)=0,"",HLOOKUP(P$13,'Quote Application form'!$C$113:$AR$264,ROW()-11,FALSE)),"")</f>
        <v/>
      </c>
      <c r="Q112" t="str">
        <f>IFERROR(IF(HLOOKUP(Q$13,'Quote Application form'!$C$113:$AR$264,ROW()-11,FALSE)=0,"",HLOOKUP(Q$13,'Quote Application form'!$C$113:$AR$264,ROW()-11,FALSE)),"")</f>
        <v/>
      </c>
      <c r="R112" t="str">
        <f>IFERROR(IF(HLOOKUP(R$13,'Quote Application form'!$C$113:$AR$264,ROW()-11,FALSE)=0,"",HLOOKUP(R$13,'Quote Application form'!$C$113:$AR$264,ROW()-11,FALSE)),"")</f>
        <v/>
      </c>
      <c r="S112" t="str">
        <f>IFERROR(IF(HLOOKUP(S$13,'Quote Application form'!$C$113:$AR$264,ROW()-11,FALSE)=0,"",HLOOKUP(S$13,'Quote Application form'!$C$113:$AR$264,ROW()-11,FALSE)),"")</f>
        <v/>
      </c>
      <c r="T112" t="str">
        <f>IFERROR(IF(HLOOKUP(T$13,'Quote Application form'!$C$113:$AR$264,ROW()-11,FALSE)=0,"",HLOOKUP(T$13,'Quote Application form'!$C$113:$AR$264,ROW()-11,FALSE)),"")</f>
        <v/>
      </c>
      <c r="U112" t="str">
        <f>IFERROR(IF(HLOOKUP(U$13,'Quote Application form'!$C$113:$AR$264,ROW()-11,FALSE)=0,"",HLOOKUP(U$13,'Quote Application form'!$C$113:$AR$264,ROW()-11,FALSE)),"")</f>
        <v/>
      </c>
      <c r="V112" t="str">
        <f>IFERROR(IF(HLOOKUP(V$13,'Quote Application form'!$C$113:$AR$264,ROW()-11,FALSE)=0,"",HLOOKUP(V$13,'Quote Application form'!$C$113:$AR$264,ROW()-11,FALSE)),"")</f>
        <v/>
      </c>
      <c r="W112" t="str">
        <f>IFERROR(IF(HLOOKUP(W$13,'Quote Application form'!$C$113:$AR$264,ROW()-11,FALSE)=0,"",HLOOKUP(W$13,'Quote Application form'!$C$113:$AR$264,ROW()-11,FALSE)),"")</f>
        <v/>
      </c>
      <c r="X112" t="str">
        <f>IFERROR(IF(HLOOKUP(X$13,'Quote Application form'!$C$113:$AR$264,ROW()-11,FALSE)=0,"",HLOOKUP(X$13,'Quote Application form'!$C$113:$AR$264,ROW()-11,FALSE)),"")</f>
        <v/>
      </c>
      <c r="Y112" t="str">
        <f>IFERROR(IF(HLOOKUP(Y$13,'Quote Application form'!$C$113:$AR$264,ROW()-11,FALSE)=0,"",HLOOKUP(Y$13,'Quote Application form'!$C$113:$AR$264,ROW()-11,FALSE)),"")</f>
        <v/>
      </c>
      <c r="Z112" t="str">
        <f>IFERROR(IF(HLOOKUP(Z$13,'Quote Application form'!$C$113:$AR$264,ROW()-11,FALSE)=0,"",HLOOKUP(Z$13,'Quote Application form'!$C$113:$AR$264,ROW()-11,FALSE)),"")</f>
        <v/>
      </c>
      <c r="AA112" t="str">
        <f>IFERROR(IF(HLOOKUP(AA$13,'Quote Application form'!$C$113:$AR$264,ROW()-11,FALSE)=0,"",HLOOKUP(AA$13,'Quote Application form'!$C$113:$AR$264,ROW()-11,FALSE)),"")</f>
        <v/>
      </c>
      <c r="AB112" t="str">
        <f>IFERROR(IF(HLOOKUP(AB$13,'Quote Application form'!$C$113:$AR$264,ROW()-11,FALSE)=0,"",HLOOKUP(AB$13,'Quote Application form'!$C$113:$AR$264,ROW()-11,FALSE)),"")</f>
        <v/>
      </c>
      <c r="AC112" t="str">
        <f>IFERROR(IF(HLOOKUP(AC$13,'Quote Application form'!$C$113:$AR$264,ROW()-11,FALSE)=0,"",HLOOKUP(AC$13,'Quote Application form'!$C$113:$AR$264,ROW()-11,FALSE)),"")</f>
        <v/>
      </c>
      <c r="AD112" t="str">
        <f>IFERROR(IF(HLOOKUP(AD$13,'Quote Application form'!$C$113:$AR$264,ROW()-11,FALSE)=0,"",HLOOKUP(AD$13,'Quote Application form'!$C$113:$AR$264,ROW()-11,FALSE)),"")</f>
        <v/>
      </c>
      <c r="AE112" t="str">
        <f>IFERROR(IF(HLOOKUP(AE$13,'Quote Application form'!$C$113:$AR$264,ROW()-11,FALSE)=0,"",HLOOKUP(AE$13,'Quote Application form'!$C$113:$AR$264,ROW()-11,FALSE)),"")</f>
        <v/>
      </c>
      <c r="AF112" t="str">
        <f>IF('Quote Application form'!AJ213=0,"",HLOOKUP(AF$13,'Quote Application form'!$C$113:$AR$264,ROW()-11,FALSE))</f>
        <v/>
      </c>
      <c r="AG112" t="str">
        <f>IF('Quote Application form'!AK213=0,"",HLOOKUP(AG$13,'Quote Application form'!$C$113:$AR$264,ROW()-11,FALSE))</f>
        <v/>
      </c>
      <c r="AH112" t="str">
        <f>IF('Quote Application form'!AL213=0,"",HLOOKUP(AH$13,'Quote Application form'!$C$113:$AR$264,ROW()-11,FALSE))</f>
        <v/>
      </c>
      <c r="AI112" t="str">
        <f>IF('Quote Application form'!AM213=0,"",HLOOKUP(AI$13,'Quote Application form'!$C$113:$AR$264,ROW()-11,FALSE))</f>
        <v/>
      </c>
      <c r="AJ112" t="str">
        <f>IF('Quote Application form'!AN213=0,"",HLOOKUP(AJ$13,'Quote Application form'!$C$113:$AR$264,ROW()-11,FALSE))</f>
        <v/>
      </c>
      <c r="AK112" t="str">
        <f>IF('Quote Application form'!AO213=0,"",HLOOKUP(AK$13,'Quote Application form'!$C$113:$AR$264,ROW()-11,FALSE))</f>
        <v/>
      </c>
      <c r="AL112" t="str">
        <f>IF('Quote Application form'!AP213=0,"",HLOOKUP(AL$13,'Quote Application form'!$C$113:$AR$264,ROW()-11,FALSE))</f>
        <v/>
      </c>
      <c r="AM112" t="str">
        <f>IF('Quote Application form'!AQ213=0,"",HLOOKUP(AM$13,'Quote Application form'!$C$113:$AR$264,ROW()-11,FALSE))</f>
        <v/>
      </c>
      <c r="AN112" t="str">
        <f>IF('Quote Application form'!AR213=0,"",HLOOKUP(AN$13,'Quote Application form'!$C$113:$AR$264,ROW()-11,FALSE))</f>
        <v/>
      </c>
      <c r="AO112" t="str">
        <f>IF('Quote Application form'!AS213=0,"",HLOOKUP(AO$13,'Quote Application form'!$C$113:$AR$264,ROW()-11,FALSE))</f>
        <v/>
      </c>
      <c r="AP112" t="str">
        <f>IF('Quote Application form'!AT213=0,"",HLOOKUP(AP$13,'Quote Application form'!$C$113:$AR$264,ROW()-11,FALSE))</f>
        <v/>
      </c>
    </row>
    <row r="113" spans="1:42" x14ac:dyDescent="0.2">
      <c r="A113" t="str">
        <f>IFERROR(IF(HLOOKUP(A$13,'Quote Application form'!$C$113:$AR$264,ROW()-11,FALSE)=0,"",HLOOKUP(A$13,'Quote Application form'!$C$113:$AR$264,ROW()-11,FALSE)),"")</f>
        <v/>
      </c>
      <c r="B113" t="str">
        <f>IFERROR(IF(HLOOKUP(B$13,'Quote Application form'!$C$113:$AR$264,ROW()-11,FALSE)=0,"",HLOOKUP(B$13,'Quote Application form'!$C$113:$AR$264,ROW()-11,FALSE)),"")</f>
        <v/>
      </c>
      <c r="C113" t="str">
        <f>IFERROR(IF(HLOOKUP(C$13,'Quote Application form'!$C$113:$AR$264,ROW()-11,FALSE)=0,"",HLOOKUP(C$13,'Quote Application form'!$C$113:$AR$264,ROW()-11,FALSE)),"")</f>
        <v/>
      </c>
      <c r="D113" t="str">
        <f>IFERROR(IF(HLOOKUP(D$13,'Quote Application form'!$C$113:$AR$264,ROW()-11,FALSE)=0,"",HLOOKUP(D$13,'Quote Application form'!$C$113:$AR$264,ROW()-11,FALSE)),"")</f>
        <v/>
      </c>
      <c r="E113" t="str">
        <f>IFERROR(IF(HLOOKUP(E$13,'Quote Application form'!$C$113:$AR$264,ROW()-11,FALSE)=0,"",HLOOKUP(E$13,'Quote Application form'!$C$113:$AR$264,ROW()-11,FALSE)),"")</f>
        <v/>
      </c>
      <c r="F113" t="str">
        <f>IFERROR(IF(HLOOKUP(F$13,'Quote Application form'!$C$113:$AR$264,ROW()-11,FALSE)=0,"",HLOOKUP(F$13,'Quote Application form'!$C$113:$AR$264,ROW()-11,FALSE)),"")</f>
        <v/>
      </c>
      <c r="G113" t="str">
        <f>IFERROR(IF(HLOOKUP(G$13,'Quote Application form'!$C$113:$AR$264,ROW()-11,FALSE)=0,"",HLOOKUP(G$13,'Quote Application form'!$C$113:$AR$264,ROW()-11,FALSE)),"")</f>
        <v/>
      </c>
      <c r="H113" t="str">
        <f>IFERROR(IF(HLOOKUP(H$13,'Quote Application form'!$C$113:$AR$264,ROW()-11,FALSE)=0,"",HLOOKUP(H$13,'Quote Application form'!$C$113:$AR$264,ROW()-11,FALSE)),"")</f>
        <v/>
      </c>
      <c r="I113" t="str">
        <f>IFERROR(IF(HLOOKUP(I$13,'Quote Application form'!$C$113:$AR$264,ROW()-11,FALSE)=0,"",HLOOKUP(I$13,'Quote Application form'!$C$113:$AR$264,ROW()-11,FALSE)),"")</f>
        <v/>
      </c>
      <c r="J113" t="str">
        <f>IFERROR(IF(HLOOKUP(J$13,'Quote Application form'!$C$113:$AR$264,ROW()-11,FALSE)=0,"",HLOOKUP(J$13,'Quote Application form'!$C$113:$AR$264,ROW()-11,FALSE)),"")</f>
        <v/>
      </c>
      <c r="K113" t="str">
        <f>IFERROR(IF(HLOOKUP(K$13,'Quote Application form'!$C$113:$AR$264,ROW()-11,FALSE)=0,"",HLOOKUP(K$13,'Quote Application form'!$C$113:$AR$264,ROW()-11,FALSE)),"")</f>
        <v/>
      </c>
      <c r="L113" t="str">
        <f>IFERROR(IF(HLOOKUP(L$13,'Quote Application form'!$C$113:$AR$264,ROW()-11,FALSE)=0,"",HLOOKUP(L$13,'Quote Application form'!$C$113:$AR$264,ROW()-11,FALSE)),"")</f>
        <v/>
      </c>
      <c r="M113" t="str">
        <f>IFERROR(IF(HLOOKUP(M$13,'Quote Application form'!$C$113:$AR$264,ROW()-11,FALSE)=0,"",HLOOKUP(M$13,'Quote Application form'!$C$113:$AR$264,ROW()-11,FALSE)),"")</f>
        <v/>
      </c>
      <c r="N113" t="str">
        <f>IFERROR(IF(HLOOKUP(N$13,'Quote Application form'!$C$113:$AR$264,ROW()-11,FALSE)=0,"",HLOOKUP(N$13,'Quote Application form'!$C$113:$AR$264,ROW()-11,FALSE)),"")</f>
        <v/>
      </c>
      <c r="O113" t="str">
        <f>IFERROR(IF(HLOOKUP(O$13,'Quote Application form'!$C$113:$AR$264,ROW()-11,FALSE)=0,"",HLOOKUP(O$13,'Quote Application form'!$C$113:$AR$264,ROW()-11,FALSE)),"")</f>
        <v/>
      </c>
      <c r="P113" t="str">
        <f>IFERROR(IF(HLOOKUP(P$13,'Quote Application form'!$C$113:$AR$264,ROW()-11,FALSE)=0,"",HLOOKUP(P$13,'Quote Application form'!$C$113:$AR$264,ROW()-11,FALSE)),"")</f>
        <v/>
      </c>
      <c r="Q113" t="str">
        <f>IFERROR(IF(HLOOKUP(Q$13,'Quote Application form'!$C$113:$AR$264,ROW()-11,FALSE)=0,"",HLOOKUP(Q$13,'Quote Application form'!$C$113:$AR$264,ROW()-11,FALSE)),"")</f>
        <v/>
      </c>
      <c r="R113" t="str">
        <f>IFERROR(IF(HLOOKUP(R$13,'Quote Application form'!$C$113:$AR$264,ROW()-11,FALSE)=0,"",HLOOKUP(R$13,'Quote Application form'!$C$113:$AR$264,ROW()-11,FALSE)),"")</f>
        <v/>
      </c>
      <c r="S113" t="str">
        <f>IFERROR(IF(HLOOKUP(S$13,'Quote Application form'!$C$113:$AR$264,ROW()-11,FALSE)=0,"",HLOOKUP(S$13,'Quote Application form'!$C$113:$AR$264,ROW()-11,FALSE)),"")</f>
        <v/>
      </c>
      <c r="T113" t="str">
        <f>IFERROR(IF(HLOOKUP(T$13,'Quote Application form'!$C$113:$AR$264,ROW()-11,FALSE)=0,"",HLOOKUP(T$13,'Quote Application form'!$C$113:$AR$264,ROW()-11,FALSE)),"")</f>
        <v/>
      </c>
      <c r="U113" t="str">
        <f>IFERROR(IF(HLOOKUP(U$13,'Quote Application form'!$C$113:$AR$264,ROW()-11,FALSE)=0,"",HLOOKUP(U$13,'Quote Application form'!$C$113:$AR$264,ROW()-11,FALSE)),"")</f>
        <v/>
      </c>
      <c r="V113" t="str">
        <f>IFERROR(IF(HLOOKUP(V$13,'Quote Application form'!$C$113:$AR$264,ROW()-11,FALSE)=0,"",HLOOKUP(V$13,'Quote Application form'!$C$113:$AR$264,ROW()-11,FALSE)),"")</f>
        <v/>
      </c>
      <c r="W113" t="str">
        <f>IFERROR(IF(HLOOKUP(W$13,'Quote Application form'!$C$113:$AR$264,ROW()-11,FALSE)=0,"",HLOOKUP(W$13,'Quote Application form'!$C$113:$AR$264,ROW()-11,FALSE)),"")</f>
        <v/>
      </c>
      <c r="X113" t="str">
        <f>IFERROR(IF(HLOOKUP(X$13,'Quote Application form'!$C$113:$AR$264,ROW()-11,FALSE)=0,"",HLOOKUP(X$13,'Quote Application form'!$C$113:$AR$264,ROW()-11,FALSE)),"")</f>
        <v/>
      </c>
      <c r="Y113" t="str">
        <f>IFERROR(IF(HLOOKUP(Y$13,'Quote Application form'!$C$113:$AR$264,ROW()-11,FALSE)=0,"",HLOOKUP(Y$13,'Quote Application form'!$C$113:$AR$264,ROW()-11,FALSE)),"")</f>
        <v/>
      </c>
      <c r="Z113" t="str">
        <f>IFERROR(IF(HLOOKUP(Z$13,'Quote Application form'!$C$113:$AR$264,ROW()-11,FALSE)=0,"",HLOOKUP(Z$13,'Quote Application form'!$C$113:$AR$264,ROW()-11,FALSE)),"")</f>
        <v/>
      </c>
      <c r="AA113" t="str">
        <f>IFERROR(IF(HLOOKUP(AA$13,'Quote Application form'!$C$113:$AR$264,ROW()-11,FALSE)=0,"",HLOOKUP(AA$13,'Quote Application form'!$C$113:$AR$264,ROW()-11,FALSE)),"")</f>
        <v/>
      </c>
      <c r="AB113" t="str">
        <f>IFERROR(IF(HLOOKUP(AB$13,'Quote Application form'!$C$113:$AR$264,ROW()-11,FALSE)=0,"",HLOOKUP(AB$13,'Quote Application form'!$C$113:$AR$264,ROW()-11,FALSE)),"")</f>
        <v/>
      </c>
      <c r="AC113" t="str">
        <f>IFERROR(IF(HLOOKUP(AC$13,'Quote Application form'!$C$113:$AR$264,ROW()-11,FALSE)=0,"",HLOOKUP(AC$13,'Quote Application form'!$C$113:$AR$264,ROW()-11,FALSE)),"")</f>
        <v/>
      </c>
      <c r="AD113" t="str">
        <f>IFERROR(IF(HLOOKUP(AD$13,'Quote Application form'!$C$113:$AR$264,ROW()-11,FALSE)=0,"",HLOOKUP(AD$13,'Quote Application form'!$C$113:$AR$264,ROW()-11,FALSE)),"")</f>
        <v/>
      </c>
      <c r="AE113" t="str">
        <f>IFERROR(IF(HLOOKUP(AE$13,'Quote Application form'!$C$113:$AR$264,ROW()-11,FALSE)=0,"",HLOOKUP(AE$13,'Quote Application form'!$C$113:$AR$264,ROW()-11,FALSE)),"")</f>
        <v/>
      </c>
      <c r="AF113" t="str">
        <f>IF('Quote Application form'!AJ214=0,"",HLOOKUP(AF$13,'Quote Application form'!$C$113:$AR$264,ROW()-11,FALSE))</f>
        <v/>
      </c>
      <c r="AG113" t="str">
        <f>IF('Quote Application form'!AK214=0,"",HLOOKUP(AG$13,'Quote Application form'!$C$113:$AR$264,ROW()-11,FALSE))</f>
        <v/>
      </c>
      <c r="AH113" t="str">
        <f>IF('Quote Application form'!AL214=0,"",HLOOKUP(AH$13,'Quote Application form'!$C$113:$AR$264,ROW()-11,FALSE))</f>
        <v/>
      </c>
      <c r="AI113" t="str">
        <f>IF('Quote Application form'!AM214=0,"",HLOOKUP(AI$13,'Quote Application form'!$C$113:$AR$264,ROW()-11,FALSE))</f>
        <v/>
      </c>
      <c r="AJ113" t="str">
        <f>IF('Quote Application form'!AN214=0,"",HLOOKUP(AJ$13,'Quote Application form'!$C$113:$AR$264,ROW()-11,FALSE))</f>
        <v/>
      </c>
      <c r="AK113" t="str">
        <f>IF('Quote Application form'!AO214=0,"",HLOOKUP(AK$13,'Quote Application form'!$C$113:$AR$264,ROW()-11,FALSE))</f>
        <v/>
      </c>
      <c r="AL113" t="str">
        <f>IF('Quote Application form'!AP214=0,"",HLOOKUP(AL$13,'Quote Application form'!$C$113:$AR$264,ROW()-11,FALSE))</f>
        <v/>
      </c>
      <c r="AM113" t="str">
        <f>IF('Quote Application form'!AQ214=0,"",HLOOKUP(AM$13,'Quote Application form'!$C$113:$AR$264,ROW()-11,FALSE))</f>
        <v/>
      </c>
      <c r="AN113" t="str">
        <f>IF('Quote Application form'!AR214=0,"",HLOOKUP(AN$13,'Quote Application form'!$C$113:$AR$264,ROW()-11,FALSE))</f>
        <v/>
      </c>
      <c r="AO113" t="str">
        <f>IF('Quote Application form'!AS214=0,"",HLOOKUP(AO$13,'Quote Application form'!$C$113:$AR$264,ROW()-11,FALSE))</f>
        <v/>
      </c>
      <c r="AP113" t="str">
        <f>IF('Quote Application form'!AT214=0,"",HLOOKUP(AP$13,'Quote Application form'!$C$113:$AR$264,ROW()-11,FALSE))</f>
        <v/>
      </c>
    </row>
    <row r="114" spans="1:42" x14ac:dyDescent="0.2">
      <c r="A114" t="str">
        <f>IFERROR(IF(HLOOKUP(A$13,'Quote Application form'!$C$113:$AR$264,ROW()-11,FALSE)=0,"",HLOOKUP(A$13,'Quote Application form'!$C$113:$AR$264,ROW()-11,FALSE)),"")</f>
        <v/>
      </c>
      <c r="B114" t="str">
        <f>IFERROR(IF(HLOOKUP(B$13,'Quote Application form'!$C$113:$AR$264,ROW()-11,FALSE)=0,"",HLOOKUP(B$13,'Quote Application form'!$C$113:$AR$264,ROW()-11,FALSE)),"")</f>
        <v/>
      </c>
      <c r="C114" t="str">
        <f>IFERROR(IF(HLOOKUP(C$13,'Quote Application form'!$C$113:$AR$264,ROW()-11,FALSE)=0,"",HLOOKUP(C$13,'Quote Application form'!$C$113:$AR$264,ROW()-11,FALSE)),"")</f>
        <v/>
      </c>
      <c r="D114" t="str">
        <f>IFERROR(IF(HLOOKUP(D$13,'Quote Application form'!$C$113:$AR$264,ROW()-11,FALSE)=0,"",HLOOKUP(D$13,'Quote Application form'!$C$113:$AR$264,ROW()-11,FALSE)),"")</f>
        <v/>
      </c>
      <c r="E114" t="str">
        <f>IFERROR(IF(HLOOKUP(E$13,'Quote Application form'!$C$113:$AR$264,ROW()-11,FALSE)=0,"",HLOOKUP(E$13,'Quote Application form'!$C$113:$AR$264,ROW()-11,FALSE)),"")</f>
        <v/>
      </c>
      <c r="F114" t="str">
        <f>IFERROR(IF(HLOOKUP(F$13,'Quote Application form'!$C$113:$AR$264,ROW()-11,FALSE)=0,"",HLOOKUP(F$13,'Quote Application form'!$C$113:$AR$264,ROW()-11,FALSE)),"")</f>
        <v/>
      </c>
      <c r="G114" t="str">
        <f>IFERROR(IF(HLOOKUP(G$13,'Quote Application form'!$C$113:$AR$264,ROW()-11,FALSE)=0,"",HLOOKUP(G$13,'Quote Application form'!$C$113:$AR$264,ROW()-11,FALSE)),"")</f>
        <v/>
      </c>
      <c r="H114" t="str">
        <f>IFERROR(IF(HLOOKUP(H$13,'Quote Application form'!$C$113:$AR$264,ROW()-11,FALSE)=0,"",HLOOKUP(H$13,'Quote Application form'!$C$113:$AR$264,ROW()-11,FALSE)),"")</f>
        <v/>
      </c>
      <c r="I114" t="str">
        <f>IFERROR(IF(HLOOKUP(I$13,'Quote Application form'!$C$113:$AR$264,ROW()-11,FALSE)=0,"",HLOOKUP(I$13,'Quote Application form'!$C$113:$AR$264,ROW()-11,FALSE)),"")</f>
        <v/>
      </c>
      <c r="J114" t="str">
        <f>IFERROR(IF(HLOOKUP(J$13,'Quote Application form'!$C$113:$AR$264,ROW()-11,FALSE)=0,"",HLOOKUP(J$13,'Quote Application form'!$C$113:$AR$264,ROW()-11,FALSE)),"")</f>
        <v/>
      </c>
      <c r="K114" t="str">
        <f>IFERROR(IF(HLOOKUP(K$13,'Quote Application form'!$C$113:$AR$264,ROW()-11,FALSE)=0,"",HLOOKUP(K$13,'Quote Application form'!$C$113:$AR$264,ROW()-11,FALSE)),"")</f>
        <v/>
      </c>
      <c r="L114" t="str">
        <f>IFERROR(IF(HLOOKUP(L$13,'Quote Application form'!$C$113:$AR$264,ROW()-11,FALSE)=0,"",HLOOKUP(L$13,'Quote Application form'!$C$113:$AR$264,ROW()-11,FALSE)),"")</f>
        <v/>
      </c>
      <c r="M114" t="str">
        <f>IFERROR(IF(HLOOKUP(M$13,'Quote Application form'!$C$113:$AR$264,ROW()-11,FALSE)=0,"",HLOOKUP(M$13,'Quote Application form'!$C$113:$AR$264,ROW()-11,FALSE)),"")</f>
        <v/>
      </c>
      <c r="N114" t="str">
        <f>IFERROR(IF(HLOOKUP(N$13,'Quote Application form'!$C$113:$AR$264,ROW()-11,FALSE)=0,"",HLOOKUP(N$13,'Quote Application form'!$C$113:$AR$264,ROW()-11,FALSE)),"")</f>
        <v/>
      </c>
      <c r="O114" t="str">
        <f>IFERROR(IF(HLOOKUP(O$13,'Quote Application form'!$C$113:$AR$264,ROW()-11,FALSE)=0,"",HLOOKUP(O$13,'Quote Application form'!$C$113:$AR$264,ROW()-11,FALSE)),"")</f>
        <v/>
      </c>
      <c r="P114" t="str">
        <f>IFERROR(IF(HLOOKUP(P$13,'Quote Application form'!$C$113:$AR$264,ROW()-11,FALSE)=0,"",HLOOKUP(P$13,'Quote Application form'!$C$113:$AR$264,ROW()-11,FALSE)),"")</f>
        <v/>
      </c>
      <c r="Q114" t="str">
        <f>IFERROR(IF(HLOOKUP(Q$13,'Quote Application form'!$C$113:$AR$264,ROW()-11,FALSE)=0,"",HLOOKUP(Q$13,'Quote Application form'!$C$113:$AR$264,ROW()-11,FALSE)),"")</f>
        <v/>
      </c>
      <c r="R114" t="str">
        <f>IFERROR(IF(HLOOKUP(R$13,'Quote Application form'!$C$113:$AR$264,ROW()-11,FALSE)=0,"",HLOOKUP(R$13,'Quote Application form'!$C$113:$AR$264,ROW()-11,FALSE)),"")</f>
        <v/>
      </c>
      <c r="S114" t="str">
        <f>IFERROR(IF(HLOOKUP(S$13,'Quote Application form'!$C$113:$AR$264,ROW()-11,FALSE)=0,"",HLOOKUP(S$13,'Quote Application form'!$C$113:$AR$264,ROW()-11,FALSE)),"")</f>
        <v/>
      </c>
      <c r="T114" t="str">
        <f>IFERROR(IF(HLOOKUP(T$13,'Quote Application form'!$C$113:$AR$264,ROW()-11,FALSE)=0,"",HLOOKUP(T$13,'Quote Application form'!$C$113:$AR$264,ROW()-11,FALSE)),"")</f>
        <v/>
      </c>
      <c r="U114" t="str">
        <f>IFERROR(IF(HLOOKUP(U$13,'Quote Application form'!$C$113:$AR$264,ROW()-11,FALSE)=0,"",HLOOKUP(U$13,'Quote Application form'!$C$113:$AR$264,ROW()-11,FALSE)),"")</f>
        <v/>
      </c>
      <c r="V114" t="str">
        <f>IFERROR(IF(HLOOKUP(V$13,'Quote Application form'!$C$113:$AR$264,ROW()-11,FALSE)=0,"",HLOOKUP(V$13,'Quote Application form'!$C$113:$AR$264,ROW()-11,FALSE)),"")</f>
        <v/>
      </c>
      <c r="W114" t="str">
        <f>IFERROR(IF(HLOOKUP(W$13,'Quote Application form'!$C$113:$AR$264,ROW()-11,FALSE)=0,"",HLOOKUP(W$13,'Quote Application form'!$C$113:$AR$264,ROW()-11,FALSE)),"")</f>
        <v/>
      </c>
      <c r="X114" t="str">
        <f>IFERROR(IF(HLOOKUP(X$13,'Quote Application form'!$C$113:$AR$264,ROW()-11,FALSE)=0,"",HLOOKUP(X$13,'Quote Application form'!$C$113:$AR$264,ROW()-11,FALSE)),"")</f>
        <v/>
      </c>
      <c r="Y114" t="str">
        <f>IFERROR(IF(HLOOKUP(Y$13,'Quote Application form'!$C$113:$AR$264,ROW()-11,FALSE)=0,"",HLOOKUP(Y$13,'Quote Application form'!$C$113:$AR$264,ROW()-11,FALSE)),"")</f>
        <v/>
      </c>
      <c r="Z114" t="str">
        <f>IFERROR(IF(HLOOKUP(Z$13,'Quote Application form'!$C$113:$AR$264,ROW()-11,FALSE)=0,"",HLOOKUP(Z$13,'Quote Application form'!$C$113:$AR$264,ROW()-11,FALSE)),"")</f>
        <v/>
      </c>
      <c r="AA114" t="str">
        <f>IFERROR(IF(HLOOKUP(AA$13,'Quote Application form'!$C$113:$AR$264,ROW()-11,FALSE)=0,"",HLOOKUP(AA$13,'Quote Application form'!$C$113:$AR$264,ROW()-11,FALSE)),"")</f>
        <v/>
      </c>
      <c r="AB114" t="str">
        <f>IFERROR(IF(HLOOKUP(AB$13,'Quote Application form'!$C$113:$AR$264,ROW()-11,FALSE)=0,"",HLOOKUP(AB$13,'Quote Application form'!$C$113:$AR$264,ROW()-11,FALSE)),"")</f>
        <v/>
      </c>
      <c r="AC114" t="str">
        <f>IFERROR(IF(HLOOKUP(AC$13,'Quote Application form'!$C$113:$AR$264,ROW()-11,FALSE)=0,"",HLOOKUP(AC$13,'Quote Application form'!$C$113:$AR$264,ROW()-11,FALSE)),"")</f>
        <v/>
      </c>
      <c r="AD114" t="str">
        <f>IFERROR(IF(HLOOKUP(AD$13,'Quote Application form'!$C$113:$AR$264,ROW()-11,FALSE)=0,"",HLOOKUP(AD$13,'Quote Application form'!$C$113:$AR$264,ROW()-11,FALSE)),"")</f>
        <v/>
      </c>
      <c r="AE114" t="str">
        <f>IFERROR(IF(HLOOKUP(AE$13,'Quote Application form'!$C$113:$AR$264,ROW()-11,FALSE)=0,"",HLOOKUP(AE$13,'Quote Application form'!$C$113:$AR$264,ROW()-11,FALSE)),"")</f>
        <v/>
      </c>
      <c r="AF114" t="str">
        <f>IF('Quote Application form'!AJ215=0,"",HLOOKUP(AF$13,'Quote Application form'!$C$113:$AR$264,ROW()-11,FALSE))</f>
        <v/>
      </c>
      <c r="AG114" t="str">
        <f>IF('Quote Application form'!AK215=0,"",HLOOKUP(AG$13,'Quote Application form'!$C$113:$AR$264,ROW()-11,FALSE))</f>
        <v/>
      </c>
      <c r="AH114" t="str">
        <f>IF('Quote Application form'!AL215=0,"",HLOOKUP(AH$13,'Quote Application form'!$C$113:$AR$264,ROW()-11,FALSE))</f>
        <v/>
      </c>
      <c r="AI114" t="str">
        <f>IF('Quote Application form'!AM215=0,"",HLOOKUP(AI$13,'Quote Application form'!$C$113:$AR$264,ROW()-11,FALSE))</f>
        <v/>
      </c>
      <c r="AJ114" t="str">
        <f>IF('Quote Application form'!AN215=0,"",HLOOKUP(AJ$13,'Quote Application form'!$C$113:$AR$264,ROW()-11,FALSE))</f>
        <v/>
      </c>
      <c r="AK114" t="str">
        <f>IF('Quote Application form'!AO215=0,"",HLOOKUP(AK$13,'Quote Application form'!$C$113:$AR$264,ROW()-11,FALSE))</f>
        <v/>
      </c>
      <c r="AL114" t="str">
        <f>IF('Quote Application form'!AP215=0,"",HLOOKUP(AL$13,'Quote Application form'!$C$113:$AR$264,ROW()-11,FALSE))</f>
        <v/>
      </c>
      <c r="AM114" t="str">
        <f>IF('Quote Application form'!AQ215=0,"",HLOOKUP(AM$13,'Quote Application form'!$C$113:$AR$264,ROW()-11,FALSE))</f>
        <v/>
      </c>
      <c r="AN114" t="str">
        <f>IF('Quote Application form'!AR215=0,"",HLOOKUP(AN$13,'Quote Application form'!$C$113:$AR$264,ROW()-11,FALSE))</f>
        <v/>
      </c>
      <c r="AO114" t="str">
        <f>IF('Quote Application form'!AS215=0,"",HLOOKUP(AO$13,'Quote Application form'!$C$113:$AR$264,ROW()-11,FALSE))</f>
        <v/>
      </c>
      <c r="AP114" t="str">
        <f>IF('Quote Application form'!AT215=0,"",HLOOKUP(AP$13,'Quote Application form'!$C$113:$AR$264,ROW()-11,FALSE))</f>
        <v/>
      </c>
    </row>
    <row r="115" spans="1:42" x14ac:dyDescent="0.2">
      <c r="A115" t="str">
        <f>IFERROR(IF(HLOOKUP(A$13,'Quote Application form'!$C$113:$AR$264,ROW()-11,FALSE)=0,"",HLOOKUP(A$13,'Quote Application form'!$C$113:$AR$264,ROW()-11,FALSE)),"")</f>
        <v/>
      </c>
      <c r="B115" t="str">
        <f>IFERROR(IF(HLOOKUP(B$13,'Quote Application form'!$C$113:$AR$264,ROW()-11,FALSE)=0,"",HLOOKUP(B$13,'Quote Application form'!$C$113:$AR$264,ROW()-11,FALSE)),"")</f>
        <v/>
      </c>
      <c r="C115" t="str">
        <f>IFERROR(IF(HLOOKUP(C$13,'Quote Application form'!$C$113:$AR$264,ROW()-11,FALSE)=0,"",HLOOKUP(C$13,'Quote Application form'!$C$113:$AR$264,ROW()-11,FALSE)),"")</f>
        <v/>
      </c>
      <c r="D115" t="str">
        <f>IFERROR(IF(HLOOKUP(D$13,'Quote Application form'!$C$113:$AR$264,ROW()-11,FALSE)=0,"",HLOOKUP(D$13,'Quote Application form'!$C$113:$AR$264,ROW()-11,FALSE)),"")</f>
        <v/>
      </c>
      <c r="E115" t="str">
        <f>IFERROR(IF(HLOOKUP(E$13,'Quote Application form'!$C$113:$AR$264,ROW()-11,FALSE)=0,"",HLOOKUP(E$13,'Quote Application form'!$C$113:$AR$264,ROW()-11,FALSE)),"")</f>
        <v/>
      </c>
      <c r="F115" t="str">
        <f>IFERROR(IF(HLOOKUP(F$13,'Quote Application form'!$C$113:$AR$264,ROW()-11,FALSE)=0,"",HLOOKUP(F$13,'Quote Application form'!$C$113:$AR$264,ROW()-11,FALSE)),"")</f>
        <v/>
      </c>
      <c r="G115" t="str">
        <f>IFERROR(IF(HLOOKUP(G$13,'Quote Application form'!$C$113:$AR$264,ROW()-11,FALSE)=0,"",HLOOKUP(G$13,'Quote Application form'!$C$113:$AR$264,ROW()-11,FALSE)),"")</f>
        <v/>
      </c>
      <c r="H115" t="str">
        <f>IFERROR(IF(HLOOKUP(H$13,'Quote Application form'!$C$113:$AR$264,ROW()-11,FALSE)=0,"",HLOOKUP(H$13,'Quote Application form'!$C$113:$AR$264,ROW()-11,FALSE)),"")</f>
        <v/>
      </c>
      <c r="I115" t="str">
        <f>IFERROR(IF(HLOOKUP(I$13,'Quote Application form'!$C$113:$AR$264,ROW()-11,FALSE)=0,"",HLOOKUP(I$13,'Quote Application form'!$C$113:$AR$264,ROW()-11,FALSE)),"")</f>
        <v/>
      </c>
      <c r="J115" t="str">
        <f>IFERROR(IF(HLOOKUP(J$13,'Quote Application form'!$C$113:$AR$264,ROW()-11,FALSE)=0,"",HLOOKUP(J$13,'Quote Application form'!$C$113:$AR$264,ROW()-11,FALSE)),"")</f>
        <v/>
      </c>
      <c r="K115" t="str">
        <f>IFERROR(IF(HLOOKUP(K$13,'Quote Application form'!$C$113:$AR$264,ROW()-11,FALSE)=0,"",HLOOKUP(K$13,'Quote Application form'!$C$113:$AR$264,ROW()-11,FALSE)),"")</f>
        <v/>
      </c>
      <c r="L115" t="str">
        <f>IFERROR(IF(HLOOKUP(L$13,'Quote Application form'!$C$113:$AR$264,ROW()-11,FALSE)=0,"",HLOOKUP(L$13,'Quote Application form'!$C$113:$AR$264,ROW()-11,FALSE)),"")</f>
        <v/>
      </c>
      <c r="M115" t="str">
        <f>IFERROR(IF(HLOOKUP(M$13,'Quote Application form'!$C$113:$AR$264,ROW()-11,FALSE)=0,"",HLOOKUP(M$13,'Quote Application form'!$C$113:$AR$264,ROW()-11,FALSE)),"")</f>
        <v/>
      </c>
      <c r="N115" t="str">
        <f>IFERROR(IF(HLOOKUP(N$13,'Quote Application form'!$C$113:$AR$264,ROW()-11,FALSE)=0,"",HLOOKUP(N$13,'Quote Application form'!$C$113:$AR$264,ROW()-11,FALSE)),"")</f>
        <v/>
      </c>
      <c r="O115" t="str">
        <f>IFERROR(IF(HLOOKUP(O$13,'Quote Application form'!$C$113:$AR$264,ROW()-11,FALSE)=0,"",HLOOKUP(O$13,'Quote Application form'!$C$113:$AR$264,ROW()-11,FALSE)),"")</f>
        <v/>
      </c>
      <c r="P115" t="str">
        <f>IFERROR(IF(HLOOKUP(P$13,'Quote Application form'!$C$113:$AR$264,ROW()-11,FALSE)=0,"",HLOOKUP(P$13,'Quote Application form'!$C$113:$AR$264,ROW()-11,FALSE)),"")</f>
        <v/>
      </c>
      <c r="Q115" t="str">
        <f>IFERROR(IF(HLOOKUP(Q$13,'Quote Application form'!$C$113:$AR$264,ROW()-11,FALSE)=0,"",HLOOKUP(Q$13,'Quote Application form'!$C$113:$AR$264,ROW()-11,FALSE)),"")</f>
        <v/>
      </c>
      <c r="R115" t="str">
        <f>IFERROR(IF(HLOOKUP(R$13,'Quote Application form'!$C$113:$AR$264,ROW()-11,FALSE)=0,"",HLOOKUP(R$13,'Quote Application form'!$C$113:$AR$264,ROW()-11,FALSE)),"")</f>
        <v/>
      </c>
      <c r="S115" t="str">
        <f>IFERROR(IF(HLOOKUP(S$13,'Quote Application form'!$C$113:$AR$264,ROW()-11,FALSE)=0,"",HLOOKUP(S$13,'Quote Application form'!$C$113:$AR$264,ROW()-11,FALSE)),"")</f>
        <v/>
      </c>
      <c r="T115" t="str">
        <f>IFERROR(IF(HLOOKUP(T$13,'Quote Application form'!$C$113:$AR$264,ROW()-11,FALSE)=0,"",HLOOKUP(T$13,'Quote Application form'!$C$113:$AR$264,ROW()-11,FALSE)),"")</f>
        <v/>
      </c>
      <c r="U115" t="str">
        <f>IFERROR(IF(HLOOKUP(U$13,'Quote Application form'!$C$113:$AR$264,ROW()-11,FALSE)=0,"",HLOOKUP(U$13,'Quote Application form'!$C$113:$AR$264,ROW()-11,FALSE)),"")</f>
        <v/>
      </c>
      <c r="V115" t="str">
        <f>IFERROR(IF(HLOOKUP(V$13,'Quote Application form'!$C$113:$AR$264,ROW()-11,FALSE)=0,"",HLOOKUP(V$13,'Quote Application form'!$C$113:$AR$264,ROW()-11,FALSE)),"")</f>
        <v/>
      </c>
      <c r="W115" t="str">
        <f>IFERROR(IF(HLOOKUP(W$13,'Quote Application form'!$C$113:$AR$264,ROW()-11,FALSE)=0,"",HLOOKUP(W$13,'Quote Application form'!$C$113:$AR$264,ROW()-11,FALSE)),"")</f>
        <v/>
      </c>
      <c r="X115" t="str">
        <f>IFERROR(IF(HLOOKUP(X$13,'Quote Application form'!$C$113:$AR$264,ROW()-11,FALSE)=0,"",HLOOKUP(X$13,'Quote Application form'!$C$113:$AR$264,ROW()-11,FALSE)),"")</f>
        <v/>
      </c>
      <c r="Y115" t="str">
        <f>IFERROR(IF(HLOOKUP(Y$13,'Quote Application form'!$C$113:$AR$264,ROW()-11,FALSE)=0,"",HLOOKUP(Y$13,'Quote Application form'!$C$113:$AR$264,ROW()-11,FALSE)),"")</f>
        <v/>
      </c>
      <c r="Z115" t="str">
        <f>IFERROR(IF(HLOOKUP(Z$13,'Quote Application form'!$C$113:$AR$264,ROW()-11,FALSE)=0,"",HLOOKUP(Z$13,'Quote Application form'!$C$113:$AR$264,ROW()-11,FALSE)),"")</f>
        <v/>
      </c>
      <c r="AA115" t="str">
        <f>IFERROR(IF(HLOOKUP(AA$13,'Quote Application form'!$C$113:$AR$264,ROW()-11,FALSE)=0,"",HLOOKUP(AA$13,'Quote Application form'!$C$113:$AR$264,ROW()-11,FALSE)),"")</f>
        <v/>
      </c>
      <c r="AB115" t="str">
        <f>IFERROR(IF(HLOOKUP(AB$13,'Quote Application form'!$C$113:$AR$264,ROW()-11,FALSE)=0,"",HLOOKUP(AB$13,'Quote Application form'!$C$113:$AR$264,ROW()-11,FALSE)),"")</f>
        <v/>
      </c>
      <c r="AC115" t="str">
        <f>IFERROR(IF(HLOOKUP(AC$13,'Quote Application form'!$C$113:$AR$264,ROW()-11,FALSE)=0,"",HLOOKUP(AC$13,'Quote Application form'!$C$113:$AR$264,ROW()-11,FALSE)),"")</f>
        <v/>
      </c>
      <c r="AD115" t="str">
        <f>IFERROR(IF(HLOOKUP(AD$13,'Quote Application form'!$C$113:$AR$264,ROW()-11,FALSE)=0,"",HLOOKUP(AD$13,'Quote Application form'!$C$113:$AR$264,ROW()-11,FALSE)),"")</f>
        <v/>
      </c>
      <c r="AE115" t="str">
        <f>IFERROR(IF(HLOOKUP(AE$13,'Quote Application form'!$C$113:$AR$264,ROW()-11,FALSE)=0,"",HLOOKUP(AE$13,'Quote Application form'!$C$113:$AR$264,ROW()-11,FALSE)),"")</f>
        <v/>
      </c>
      <c r="AF115" t="str">
        <f>IF('Quote Application form'!AJ216=0,"",HLOOKUP(AF$13,'Quote Application form'!$C$113:$AR$264,ROW()-11,FALSE))</f>
        <v/>
      </c>
      <c r="AG115" t="str">
        <f>IF('Quote Application form'!AK216=0,"",HLOOKUP(AG$13,'Quote Application form'!$C$113:$AR$264,ROW()-11,FALSE))</f>
        <v/>
      </c>
      <c r="AH115" t="str">
        <f>IF('Quote Application form'!AL216=0,"",HLOOKUP(AH$13,'Quote Application form'!$C$113:$AR$264,ROW()-11,FALSE))</f>
        <v/>
      </c>
      <c r="AI115" t="str">
        <f>IF('Quote Application form'!AM216=0,"",HLOOKUP(AI$13,'Quote Application form'!$C$113:$AR$264,ROW()-11,FALSE))</f>
        <v/>
      </c>
      <c r="AJ115" t="str">
        <f>IF('Quote Application form'!AN216=0,"",HLOOKUP(AJ$13,'Quote Application form'!$C$113:$AR$264,ROW()-11,FALSE))</f>
        <v/>
      </c>
      <c r="AK115" t="str">
        <f>IF('Quote Application form'!AO216=0,"",HLOOKUP(AK$13,'Quote Application form'!$C$113:$AR$264,ROW()-11,FALSE))</f>
        <v/>
      </c>
      <c r="AL115" t="str">
        <f>IF('Quote Application form'!AP216=0,"",HLOOKUP(AL$13,'Quote Application form'!$C$113:$AR$264,ROW()-11,FALSE))</f>
        <v/>
      </c>
      <c r="AM115" t="str">
        <f>IF('Quote Application form'!AQ216=0,"",HLOOKUP(AM$13,'Quote Application form'!$C$113:$AR$264,ROW()-11,FALSE))</f>
        <v/>
      </c>
      <c r="AN115" t="str">
        <f>IF('Quote Application form'!AR216=0,"",HLOOKUP(AN$13,'Quote Application form'!$C$113:$AR$264,ROW()-11,FALSE))</f>
        <v/>
      </c>
      <c r="AO115" t="str">
        <f>IF('Quote Application form'!AS216=0,"",HLOOKUP(AO$13,'Quote Application form'!$C$113:$AR$264,ROW()-11,FALSE))</f>
        <v/>
      </c>
      <c r="AP115" t="str">
        <f>IF('Quote Application form'!AT216=0,"",HLOOKUP(AP$13,'Quote Application form'!$C$113:$AR$264,ROW()-11,FALSE))</f>
        <v/>
      </c>
    </row>
    <row r="116" spans="1:42" x14ac:dyDescent="0.2">
      <c r="A116" t="str">
        <f>IFERROR(IF(HLOOKUP(A$13,'Quote Application form'!$C$113:$AR$264,ROW()-11,FALSE)=0,"",HLOOKUP(A$13,'Quote Application form'!$C$113:$AR$264,ROW()-11,FALSE)),"")</f>
        <v/>
      </c>
      <c r="B116" t="str">
        <f>IFERROR(IF(HLOOKUP(B$13,'Quote Application form'!$C$113:$AR$264,ROW()-11,FALSE)=0,"",HLOOKUP(B$13,'Quote Application form'!$C$113:$AR$264,ROW()-11,FALSE)),"")</f>
        <v/>
      </c>
      <c r="C116" t="str">
        <f>IFERROR(IF(HLOOKUP(C$13,'Quote Application form'!$C$113:$AR$264,ROW()-11,FALSE)=0,"",HLOOKUP(C$13,'Quote Application form'!$C$113:$AR$264,ROW()-11,FALSE)),"")</f>
        <v/>
      </c>
      <c r="D116" t="str">
        <f>IFERROR(IF(HLOOKUP(D$13,'Quote Application form'!$C$113:$AR$264,ROW()-11,FALSE)=0,"",HLOOKUP(D$13,'Quote Application form'!$C$113:$AR$264,ROW()-11,FALSE)),"")</f>
        <v/>
      </c>
      <c r="E116" t="str">
        <f>IFERROR(IF(HLOOKUP(E$13,'Quote Application form'!$C$113:$AR$264,ROW()-11,FALSE)=0,"",HLOOKUP(E$13,'Quote Application form'!$C$113:$AR$264,ROW()-11,FALSE)),"")</f>
        <v/>
      </c>
      <c r="F116" t="str">
        <f>IFERROR(IF(HLOOKUP(F$13,'Quote Application form'!$C$113:$AR$264,ROW()-11,FALSE)=0,"",HLOOKUP(F$13,'Quote Application form'!$C$113:$AR$264,ROW()-11,FALSE)),"")</f>
        <v/>
      </c>
      <c r="G116" t="str">
        <f>IFERROR(IF(HLOOKUP(G$13,'Quote Application form'!$C$113:$AR$264,ROW()-11,FALSE)=0,"",HLOOKUP(G$13,'Quote Application form'!$C$113:$AR$264,ROW()-11,FALSE)),"")</f>
        <v/>
      </c>
      <c r="H116" t="str">
        <f>IFERROR(IF(HLOOKUP(H$13,'Quote Application form'!$C$113:$AR$264,ROW()-11,FALSE)=0,"",HLOOKUP(H$13,'Quote Application form'!$C$113:$AR$264,ROW()-11,FALSE)),"")</f>
        <v/>
      </c>
      <c r="I116" t="str">
        <f>IFERROR(IF(HLOOKUP(I$13,'Quote Application form'!$C$113:$AR$264,ROW()-11,FALSE)=0,"",HLOOKUP(I$13,'Quote Application form'!$C$113:$AR$264,ROW()-11,FALSE)),"")</f>
        <v/>
      </c>
      <c r="J116" t="str">
        <f>IFERROR(IF(HLOOKUP(J$13,'Quote Application form'!$C$113:$AR$264,ROW()-11,FALSE)=0,"",HLOOKUP(J$13,'Quote Application form'!$C$113:$AR$264,ROW()-11,FALSE)),"")</f>
        <v/>
      </c>
      <c r="K116" t="str">
        <f>IFERROR(IF(HLOOKUP(K$13,'Quote Application form'!$C$113:$AR$264,ROW()-11,FALSE)=0,"",HLOOKUP(K$13,'Quote Application form'!$C$113:$AR$264,ROW()-11,FALSE)),"")</f>
        <v/>
      </c>
      <c r="L116" t="str">
        <f>IFERROR(IF(HLOOKUP(L$13,'Quote Application form'!$C$113:$AR$264,ROW()-11,FALSE)=0,"",HLOOKUP(L$13,'Quote Application form'!$C$113:$AR$264,ROW()-11,FALSE)),"")</f>
        <v/>
      </c>
      <c r="M116" t="str">
        <f>IFERROR(IF(HLOOKUP(M$13,'Quote Application form'!$C$113:$AR$264,ROW()-11,FALSE)=0,"",HLOOKUP(M$13,'Quote Application form'!$C$113:$AR$264,ROW()-11,FALSE)),"")</f>
        <v/>
      </c>
      <c r="N116" t="str">
        <f>IFERROR(IF(HLOOKUP(N$13,'Quote Application form'!$C$113:$AR$264,ROW()-11,FALSE)=0,"",HLOOKUP(N$13,'Quote Application form'!$C$113:$AR$264,ROW()-11,FALSE)),"")</f>
        <v/>
      </c>
      <c r="O116" t="str">
        <f>IFERROR(IF(HLOOKUP(O$13,'Quote Application form'!$C$113:$AR$264,ROW()-11,FALSE)=0,"",HLOOKUP(O$13,'Quote Application form'!$C$113:$AR$264,ROW()-11,FALSE)),"")</f>
        <v/>
      </c>
      <c r="P116" t="str">
        <f>IFERROR(IF(HLOOKUP(P$13,'Quote Application form'!$C$113:$AR$264,ROW()-11,FALSE)=0,"",HLOOKUP(P$13,'Quote Application form'!$C$113:$AR$264,ROW()-11,FALSE)),"")</f>
        <v/>
      </c>
      <c r="Q116" t="str">
        <f>IFERROR(IF(HLOOKUP(Q$13,'Quote Application form'!$C$113:$AR$264,ROW()-11,FALSE)=0,"",HLOOKUP(Q$13,'Quote Application form'!$C$113:$AR$264,ROW()-11,FALSE)),"")</f>
        <v/>
      </c>
      <c r="R116" t="str">
        <f>IFERROR(IF(HLOOKUP(R$13,'Quote Application form'!$C$113:$AR$264,ROW()-11,FALSE)=0,"",HLOOKUP(R$13,'Quote Application form'!$C$113:$AR$264,ROW()-11,FALSE)),"")</f>
        <v/>
      </c>
      <c r="S116" t="str">
        <f>IFERROR(IF(HLOOKUP(S$13,'Quote Application form'!$C$113:$AR$264,ROW()-11,FALSE)=0,"",HLOOKUP(S$13,'Quote Application form'!$C$113:$AR$264,ROW()-11,FALSE)),"")</f>
        <v/>
      </c>
      <c r="T116" t="str">
        <f>IFERROR(IF(HLOOKUP(T$13,'Quote Application form'!$C$113:$AR$264,ROW()-11,FALSE)=0,"",HLOOKUP(T$13,'Quote Application form'!$C$113:$AR$264,ROW()-11,FALSE)),"")</f>
        <v/>
      </c>
      <c r="U116" t="str">
        <f>IFERROR(IF(HLOOKUP(U$13,'Quote Application form'!$C$113:$AR$264,ROW()-11,FALSE)=0,"",HLOOKUP(U$13,'Quote Application form'!$C$113:$AR$264,ROW()-11,FALSE)),"")</f>
        <v/>
      </c>
      <c r="V116" t="str">
        <f>IFERROR(IF(HLOOKUP(V$13,'Quote Application form'!$C$113:$AR$264,ROW()-11,FALSE)=0,"",HLOOKUP(V$13,'Quote Application form'!$C$113:$AR$264,ROW()-11,FALSE)),"")</f>
        <v/>
      </c>
      <c r="W116" t="str">
        <f>IFERROR(IF(HLOOKUP(W$13,'Quote Application form'!$C$113:$AR$264,ROW()-11,FALSE)=0,"",HLOOKUP(W$13,'Quote Application form'!$C$113:$AR$264,ROW()-11,FALSE)),"")</f>
        <v/>
      </c>
      <c r="X116" t="str">
        <f>IFERROR(IF(HLOOKUP(X$13,'Quote Application form'!$C$113:$AR$264,ROW()-11,FALSE)=0,"",HLOOKUP(X$13,'Quote Application form'!$C$113:$AR$264,ROW()-11,FALSE)),"")</f>
        <v/>
      </c>
      <c r="Y116" t="str">
        <f>IFERROR(IF(HLOOKUP(Y$13,'Quote Application form'!$C$113:$AR$264,ROW()-11,FALSE)=0,"",HLOOKUP(Y$13,'Quote Application form'!$C$113:$AR$264,ROW()-11,FALSE)),"")</f>
        <v/>
      </c>
      <c r="Z116" t="str">
        <f>IFERROR(IF(HLOOKUP(Z$13,'Quote Application form'!$C$113:$AR$264,ROW()-11,FALSE)=0,"",HLOOKUP(Z$13,'Quote Application form'!$C$113:$AR$264,ROW()-11,FALSE)),"")</f>
        <v/>
      </c>
      <c r="AA116" t="str">
        <f>IFERROR(IF(HLOOKUP(AA$13,'Quote Application form'!$C$113:$AR$264,ROW()-11,FALSE)=0,"",HLOOKUP(AA$13,'Quote Application form'!$C$113:$AR$264,ROW()-11,FALSE)),"")</f>
        <v/>
      </c>
      <c r="AB116" t="str">
        <f>IFERROR(IF(HLOOKUP(AB$13,'Quote Application form'!$C$113:$AR$264,ROW()-11,FALSE)=0,"",HLOOKUP(AB$13,'Quote Application form'!$C$113:$AR$264,ROW()-11,FALSE)),"")</f>
        <v/>
      </c>
      <c r="AC116" t="str">
        <f>IFERROR(IF(HLOOKUP(AC$13,'Quote Application form'!$C$113:$AR$264,ROW()-11,FALSE)=0,"",HLOOKUP(AC$13,'Quote Application form'!$C$113:$AR$264,ROW()-11,FALSE)),"")</f>
        <v/>
      </c>
      <c r="AD116" t="str">
        <f>IFERROR(IF(HLOOKUP(AD$13,'Quote Application form'!$C$113:$AR$264,ROW()-11,FALSE)=0,"",HLOOKUP(AD$13,'Quote Application form'!$C$113:$AR$264,ROW()-11,FALSE)),"")</f>
        <v/>
      </c>
      <c r="AE116" t="str">
        <f>IFERROR(IF(HLOOKUP(AE$13,'Quote Application form'!$C$113:$AR$264,ROW()-11,FALSE)=0,"",HLOOKUP(AE$13,'Quote Application form'!$C$113:$AR$264,ROW()-11,FALSE)),"")</f>
        <v/>
      </c>
      <c r="AF116" t="str">
        <f>IF('Quote Application form'!AJ217=0,"",HLOOKUP(AF$13,'Quote Application form'!$C$113:$AR$264,ROW()-11,FALSE))</f>
        <v/>
      </c>
      <c r="AG116" t="str">
        <f>IF('Quote Application form'!AK217=0,"",HLOOKUP(AG$13,'Quote Application form'!$C$113:$AR$264,ROW()-11,FALSE))</f>
        <v/>
      </c>
      <c r="AH116" t="str">
        <f>IF('Quote Application form'!AL217=0,"",HLOOKUP(AH$13,'Quote Application form'!$C$113:$AR$264,ROW()-11,FALSE))</f>
        <v/>
      </c>
      <c r="AI116" t="str">
        <f>IF('Quote Application form'!AM217=0,"",HLOOKUP(AI$13,'Quote Application form'!$C$113:$AR$264,ROW()-11,FALSE))</f>
        <v/>
      </c>
      <c r="AJ116" t="str">
        <f>IF('Quote Application form'!AN217=0,"",HLOOKUP(AJ$13,'Quote Application form'!$C$113:$AR$264,ROW()-11,FALSE))</f>
        <v/>
      </c>
      <c r="AK116" t="str">
        <f>IF('Quote Application form'!AO217=0,"",HLOOKUP(AK$13,'Quote Application form'!$C$113:$AR$264,ROW()-11,FALSE))</f>
        <v/>
      </c>
      <c r="AL116" t="str">
        <f>IF('Quote Application form'!AP217=0,"",HLOOKUP(AL$13,'Quote Application form'!$C$113:$AR$264,ROW()-11,FALSE))</f>
        <v/>
      </c>
      <c r="AM116" t="str">
        <f>IF('Quote Application form'!AQ217=0,"",HLOOKUP(AM$13,'Quote Application form'!$C$113:$AR$264,ROW()-11,FALSE))</f>
        <v/>
      </c>
      <c r="AN116" t="str">
        <f>IF('Quote Application form'!AR217=0,"",HLOOKUP(AN$13,'Quote Application form'!$C$113:$AR$264,ROW()-11,FALSE))</f>
        <v/>
      </c>
      <c r="AO116" t="str">
        <f>IF('Quote Application form'!AS217=0,"",HLOOKUP(AO$13,'Quote Application form'!$C$113:$AR$264,ROW()-11,FALSE))</f>
        <v/>
      </c>
      <c r="AP116" t="str">
        <f>IF('Quote Application form'!AT217=0,"",HLOOKUP(AP$13,'Quote Application form'!$C$113:$AR$264,ROW()-11,FALSE))</f>
        <v/>
      </c>
    </row>
    <row r="117" spans="1:42" x14ac:dyDescent="0.2">
      <c r="A117" t="str">
        <f>IFERROR(IF(HLOOKUP(A$13,'Quote Application form'!$C$113:$AR$264,ROW()-11,FALSE)=0,"",HLOOKUP(A$13,'Quote Application form'!$C$113:$AR$264,ROW()-11,FALSE)),"")</f>
        <v/>
      </c>
      <c r="B117" t="str">
        <f>IFERROR(IF(HLOOKUP(B$13,'Quote Application form'!$C$113:$AR$264,ROW()-11,FALSE)=0,"",HLOOKUP(B$13,'Quote Application form'!$C$113:$AR$264,ROW()-11,FALSE)),"")</f>
        <v/>
      </c>
      <c r="C117" t="str">
        <f>IFERROR(IF(HLOOKUP(C$13,'Quote Application form'!$C$113:$AR$264,ROW()-11,FALSE)=0,"",HLOOKUP(C$13,'Quote Application form'!$C$113:$AR$264,ROW()-11,FALSE)),"")</f>
        <v/>
      </c>
      <c r="D117" t="str">
        <f>IFERROR(IF(HLOOKUP(D$13,'Quote Application form'!$C$113:$AR$264,ROW()-11,FALSE)=0,"",HLOOKUP(D$13,'Quote Application form'!$C$113:$AR$264,ROW()-11,FALSE)),"")</f>
        <v/>
      </c>
      <c r="E117" t="str">
        <f>IFERROR(IF(HLOOKUP(E$13,'Quote Application form'!$C$113:$AR$264,ROW()-11,FALSE)=0,"",HLOOKUP(E$13,'Quote Application form'!$C$113:$AR$264,ROW()-11,FALSE)),"")</f>
        <v/>
      </c>
      <c r="F117" t="str">
        <f>IFERROR(IF(HLOOKUP(F$13,'Quote Application form'!$C$113:$AR$264,ROW()-11,FALSE)=0,"",HLOOKUP(F$13,'Quote Application form'!$C$113:$AR$264,ROW()-11,FALSE)),"")</f>
        <v/>
      </c>
      <c r="G117" t="str">
        <f>IFERROR(IF(HLOOKUP(G$13,'Quote Application form'!$C$113:$AR$264,ROW()-11,FALSE)=0,"",HLOOKUP(G$13,'Quote Application form'!$C$113:$AR$264,ROW()-11,FALSE)),"")</f>
        <v/>
      </c>
      <c r="H117" t="str">
        <f>IFERROR(IF(HLOOKUP(H$13,'Quote Application form'!$C$113:$AR$264,ROW()-11,FALSE)=0,"",HLOOKUP(H$13,'Quote Application form'!$C$113:$AR$264,ROW()-11,FALSE)),"")</f>
        <v/>
      </c>
      <c r="I117" t="str">
        <f>IFERROR(IF(HLOOKUP(I$13,'Quote Application form'!$C$113:$AR$264,ROW()-11,FALSE)=0,"",HLOOKUP(I$13,'Quote Application form'!$C$113:$AR$264,ROW()-11,FALSE)),"")</f>
        <v/>
      </c>
      <c r="J117" t="str">
        <f>IFERROR(IF(HLOOKUP(J$13,'Quote Application form'!$C$113:$AR$264,ROW()-11,FALSE)=0,"",HLOOKUP(J$13,'Quote Application form'!$C$113:$AR$264,ROW()-11,FALSE)),"")</f>
        <v/>
      </c>
      <c r="K117" t="str">
        <f>IFERROR(IF(HLOOKUP(K$13,'Quote Application form'!$C$113:$AR$264,ROW()-11,FALSE)=0,"",HLOOKUP(K$13,'Quote Application form'!$C$113:$AR$264,ROW()-11,FALSE)),"")</f>
        <v/>
      </c>
      <c r="L117" t="str">
        <f>IFERROR(IF(HLOOKUP(L$13,'Quote Application form'!$C$113:$AR$264,ROW()-11,FALSE)=0,"",HLOOKUP(L$13,'Quote Application form'!$C$113:$AR$264,ROW()-11,FALSE)),"")</f>
        <v/>
      </c>
      <c r="M117" t="str">
        <f>IFERROR(IF(HLOOKUP(M$13,'Quote Application form'!$C$113:$AR$264,ROW()-11,FALSE)=0,"",HLOOKUP(M$13,'Quote Application form'!$C$113:$AR$264,ROW()-11,FALSE)),"")</f>
        <v/>
      </c>
      <c r="N117" t="str">
        <f>IFERROR(IF(HLOOKUP(N$13,'Quote Application form'!$C$113:$AR$264,ROW()-11,FALSE)=0,"",HLOOKUP(N$13,'Quote Application form'!$C$113:$AR$264,ROW()-11,FALSE)),"")</f>
        <v/>
      </c>
      <c r="O117" t="str">
        <f>IFERROR(IF(HLOOKUP(O$13,'Quote Application form'!$C$113:$AR$264,ROW()-11,FALSE)=0,"",HLOOKUP(O$13,'Quote Application form'!$C$113:$AR$264,ROW()-11,FALSE)),"")</f>
        <v/>
      </c>
      <c r="P117" t="str">
        <f>IFERROR(IF(HLOOKUP(P$13,'Quote Application form'!$C$113:$AR$264,ROW()-11,FALSE)=0,"",HLOOKUP(P$13,'Quote Application form'!$C$113:$AR$264,ROW()-11,FALSE)),"")</f>
        <v/>
      </c>
      <c r="Q117" t="str">
        <f>IFERROR(IF(HLOOKUP(Q$13,'Quote Application form'!$C$113:$AR$264,ROW()-11,FALSE)=0,"",HLOOKUP(Q$13,'Quote Application form'!$C$113:$AR$264,ROW()-11,FALSE)),"")</f>
        <v/>
      </c>
      <c r="R117" t="str">
        <f>IFERROR(IF(HLOOKUP(R$13,'Quote Application form'!$C$113:$AR$264,ROW()-11,FALSE)=0,"",HLOOKUP(R$13,'Quote Application form'!$C$113:$AR$264,ROW()-11,FALSE)),"")</f>
        <v/>
      </c>
      <c r="S117" t="str">
        <f>IFERROR(IF(HLOOKUP(S$13,'Quote Application form'!$C$113:$AR$264,ROW()-11,FALSE)=0,"",HLOOKUP(S$13,'Quote Application form'!$C$113:$AR$264,ROW()-11,FALSE)),"")</f>
        <v/>
      </c>
      <c r="T117" t="str">
        <f>IFERROR(IF(HLOOKUP(T$13,'Quote Application form'!$C$113:$AR$264,ROW()-11,FALSE)=0,"",HLOOKUP(T$13,'Quote Application form'!$C$113:$AR$264,ROW()-11,FALSE)),"")</f>
        <v/>
      </c>
      <c r="U117" t="str">
        <f>IFERROR(IF(HLOOKUP(U$13,'Quote Application form'!$C$113:$AR$264,ROW()-11,FALSE)=0,"",HLOOKUP(U$13,'Quote Application form'!$C$113:$AR$264,ROW()-11,FALSE)),"")</f>
        <v/>
      </c>
      <c r="V117" t="str">
        <f>IFERROR(IF(HLOOKUP(V$13,'Quote Application form'!$C$113:$AR$264,ROW()-11,FALSE)=0,"",HLOOKUP(V$13,'Quote Application form'!$C$113:$AR$264,ROW()-11,FALSE)),"")</f>
        <v/>
      </c>
      <c r="W117" t="str">
        <f>IFERROR(IF(HLOOKUP(W$13,'Quote Application form'!$C$113:$AR$264,ROW()-11,FALSE)=0,"",HLOOKUP(W$13,'Quote Application form'!$C$113:$AR$264,ROW()-11,FALSE)),"")</f>
        <v/>
      </c>
      <c r="X117" t="str">
        <f>IFERROR(IF(HLOOKUP(X$13,'Quote Application form'!$C$113:$AR$264,ROW()-11,FALSE)=0,"",HLOOKUP(X$13,'Quote Application form'!$C$113:$AR$264,ROW()-11,FALSE)),"")</f>
        <v/>
      </c>
      <c r="Y117" t="str">
        <f>IFERROR(IF(HLOOKUP(Y$13,'Quote Application form'!$C$113:$AR$264,ROW()-11,FALSE)=0,"",HLOOKUP(Y$13,'Quote Application form'!$C$113:$AR$264,ROW()-11,FALSE)),"")</f>
        <v/>
      </c>
      <c r="Z117" t="str">
        <f>IFERROR(IF(HLOOKUP(Z$13,'Quote Application form'!$C$113:$AR$264,ROW()-11,FALSE)=0,"",HLOOKUP(Z$13,'Quote Application form'!$C$113:$AR$264,ROW()-11,FALSE)),"")</f>
        <v/>
      </c>
      <c r="AA117" t="str">
        <f>IFERROR(IF(HLOOKUP(AA$13,'Quote Application form'!$C$113:$AR$264,ROW()-11,FALSE)=0,"",HLOOKUP(AA$13,'Quote Application form'!$C$113:$AR$264,ROW()-11,FALSE)),"")</f>
        <v/>
      </c>
      <c r="AB117" t="str">
        <f>IFERROR(IF(HLOOKUP(AB$13,'Quote Application form'!$C$113:$AR$264,ROW()-11,FALSE)=0,"",HLOOKUP(AB$13,'Quote Application form'!$C$113:$AR$264,ROW()-11,FALSE)),"")</f>
        <v/>
      </c>
      <c r="AC117" t="str">
        <f>IFERROR(IF(HLOOKUP(AC$13,'Quote Application form'!$C$113:$AR$264,ROW()-11,FALSE)=0,"",HLOOKUP(AC$13,'Quote Application form'!$C$113:$AR$264,ROW()-11,FALSE)),"")</f>
        <v/>
      </c>
      <c r="AD117" t="str">
        <f>IFERROR(IF(HLOOKUP(AD$13,'Quote Application form'!$C$113:$AR$264,ROW()-11,FALSE)=0,"",HLOOKUP(AD$13,'Quote Application form'!$C$113:$AR$264,ROW()-11,FALSE)),"")</f>
        <v/>
      </c>
      <c r="AE117" t="str">
        <f>IFERROR(IF(HLOOKUP(AE$13,'Quote Application form'!$C$113:$AR$264,ROW()-11,FALSE)=0,"",HLOOKUP(AE$13,'Quote Application form'!$C$113:$AR$264,ROW()-11,FALSE)),"")</f>
        <v/>
      </c>
      <c r="AF117" t="str">
        <f>IF('Quote Application form'!AJ218=0,"",HLOOKUP(AF$13,'Quote Application form'!$C$113:$AR$264,ROW()-11,FALSE))</f>
        <v/>
      </c>
      <c r="AG117" t="str">
        <f>IF('Quote Application form'!AK218=0,"",HLOOKUP(AG$13,'Quote Application form'!$C$113:$AR$264,ROW()-11,FALSE))</f>
        <v/>
      </c>
      <c r="AH117" t="str">
        <f>IF('Quote Application form'!AL218=0,"",HLOOKUP(AH$13,'Quote Application form'!$C$113:$AR$264,ROW()-11,FALSE))</f>
        <v/>
      </c>
      <c r="AI117" t="str">
        <f>IF('Quote Application form'!AM218=0,"",HLOOKUP(AI$13,'Quote Application form'!$C$113:$AR$264,ROW()-11,FALSE))</f>
        <v/>
      </c>
      <c r="AJ117" t="str">
        <f>IF('Quote Application form'!AN218=0,"",HLOOKUP(AJ$13,'Quote Application form'!$C$113:$AR$264,ROW()-11,FALSE))</f>
        <v/>
      </c>
      <c r="AK117" t="str">
        <f>IF('Quote Application form'!AO218=0,"",HLOOKUP(AK$13,'Quote Application form'!$C$113:$AR$264,ROW()-11,FALSE))</f>
        <v/>
      </c>
      <c r="AL117" t="str">
        <f>IF('Quote Application form'!AP218=0,"",HLOOKUP(AL$13,'Quote Application form'!$C$113:$AR$264,ROW()-11,FALSE))</f>
        <v/>
      </c>
      <c r="AM117" t="str">
        <f>IF('Quote Application form'!AQ218=0,"",HLOOKUP(AM$13,'Quote Application form'!$C$113:$AR$264,ROW()-11,FALSE))</f>
        <v/>
      </c>
      <c r="AN117" t="str">
        <f>IF('Quote Application form'!AR218=0,"",HLOOKUP(AN$13,'Quote Application form'!$C$113:$AR$264,ROW()-11,FALSE))</f>
        <v/>
      </c>
      <c r="AO117" t="str">
        <f>IF('Quote Application form'!AS218=0,"",HLOOKUP(AO$13,'Quote Application form'!$C$113:$AR$264,ROW()-11,FALSE))</f>
        <v/>
      </c>
      <c r="AP117" t="str">
        <f>IF('Quote Application form'!AT218=0,"",HLOOKUP(AP$13,'Quote Application form'!$C$113:$AR$264,ROW()-11,FALSE))</f>
        <v/>
      </c>
    </row>
    <row r="118" spans="1:42" x14ac:dyDescent="0.2">
      <c r="A118" t="str">
        <f>IFERROR(IF(HLOOKUP(A$13,'Quote Application form'!$C$113:$AR$264,ROW()-11,FALSE)=0,"",HLOOKUP(A$13,'Quote Application form'!$C$113:$AR$264,ROW()-11,FALSE)),"")</f>
        <v/>
      </c>
      <c r="B118" t="str">
        <f>IFERROR(IF(HLOOKUP(B$13,'Quote Application form'!$C$113:$AR$264,ROW()-11,FALSE)=0,"",HLOOKUP(B$13,'Quote Application form'!$C$113:$AR$264,ROW()-11,FALSE)),"")</f>
        <v/>
      </c>
      <c r="C118" t="str">
        <f>IFERROR(IF(HLOOKUP(C$13,'Quote Application form'!$C$113:$AR$264,ROW()-11,FALSE)=0,"",HLOOKUP(C$13,'Quote Application form'!$C$113:$AR$264,ROW()-11,FALSE)),"")</f>
        <v/>
      </c>
      <c r="D118" t="str">
        <f>IFERROR(IF(HLOOKUP(D$13,'Quote Application form'!$C$113:$AR$264,ROW()-11,FALSE)=0,"",HLOOKUP(D$13,'Quote Application form'!$C$113:$AR$264,ROW()-11,FALSE)),"")</f>
        <v/>
      </c>
      <c r="E118" t="str">
        <f>IFERROR(IF(HLOOKUP(E$13,'Quote Application form'!$C$113:$AR$264,ROW()-11,FALSE)=0,"",HLOOKUP(E$13,'Quote Application form'!$C$113:$AR$264,ROW()-11,FALSE)),"")</f>
        <v/>
      </c>
      <c r="F118" t="str">
        <f>IFERROR(IF(HLOOKUP(F$13,'Quote Application form'!$C$113:$AR$264,ROW()-11,FALSE)=0,"",HLOOKUP(F$13,'Quote Application form'!$C$113:$AR$264,ROW()-11,FALSE)),"")</f>
        <v/>
      </c>
      <c r="G118" t="str">
        <f>IFERROR(IF(HLOOKUP(G$13,'Quote Application form'!$C$113:$AR$264,ROW()-11,FALSE)=0,"",HLOOKUP(G$13,'Quote Application form'!$C$113:$AR$264,ROW()-11,FALSE)),"")</f>
        <v/>
      </c>
      <c r="H118" t="str">
        <f>IFERROR(IF(HLOOKUP(H$13,'Quote Application form'!$C$113:$AR$264,ROW()-11,FALSE)=0,"",HLOOKUP(H$13,'Quote Application form'!$C$113:$AR$264,ROW()-11,FALSE)),"")</f>
        <v/>
      </c>
      <c r="I118" t="str">
        <f>IFERROR(IF(HLOOKUP(I$13,'Quote Application form'!$C$113:$AR$264,ROW()-11,FALSE)=0,"",HLOOKUP(I$13,'Quote Application form'!$C$113:$AR$264,ROW()-11,FALSE)),"")</f>
        <v/>
      </c>
      <c r="J118" t="str">
        <f>IFERROR(IF(HLOOKUP(J$13,'Quote Application form'!$C$113:$AR$264,ROW()-11,FALSE)=0,"",HLOOKUP(J$13,'Quote Application form'!$C$113:$AR$264,ROW()-11,FALSE)),"")</f>
        <v/>
      </c>
      <c r="K118" t="str">
        <f>IFERROR(IF(HLOOKUP(K$13,'Quote Application form'!$C$113:$AR$264,ROW()-11,FALSE)=0,"",HLOOKUP(K$13,'Quote Application form'!$C$113:$AR$264,ROW()-11,FALSE)),"")</f>
        <v/>
      </c>
      <c r="L118" t="str">
        <f>IFERROR(IF(HLOOKUP(L$13,'Quote Application form'!$C$113:$AR$264,ROW()-11,FALSE)=0,"",HLOOKUP(L$13,'Quote Application form'!$C$113:$AR$264,ROW()-11,FALSE)),"")</f>
        <v/>
      </c>
      <c r="M118" t="str">
        <f>IFERROR(IF(HLOOKUP(M$13,'Quote Application form'!$C$113:$AR$264,ROW()-11,FALSE)=0,"",HLOOKUP(M$13,'Quote Application form'!$C$113:$AR$264,ROW()-11,FALSE)),"")</f>
        <v/>
      </c>
      <c r="N118" t="str">
        <f>IFERROR(IF(HLOOKUP(N$13,'Quote Application form'!$C$113:$AR$264,ROW()-11,FALSE)=0,"",HLOOKUP(N$13,'Quote Application form'!$C$113:$AR$264,ROW()-11,FALSE)),"")</f>
        <v/>
      </c>
      <c r="O118" t="str">
        <f>IFERROR(IF(HLOOKUP(O$13,'Quote Application form'!$C$113:$AR$264,ROW()-11,FALSE)=0,"",HLOOKUP(O$13,'Quote Application form'!$C$113:$AR$264,ROW()-11,FALSE)),"")</f>
        <v/>
      </c>
      <c r="P118" t="str">
        <f>IFERROR(IF(HLOOKUP(P$13,'Quote Application form'!$C$113:$AR$264,ROW()-11,FALSE)=0,"",HLOOKUP(P$13,'Quote Application form'!$C$113:$AR$264,ROW()-11,FALSE)),"")</f>
        <v/>
      </c>
      <c r="Q118" t="str">
        <f>IFERROR(IF(HLOOKUP(Q$13,'Quote Application form'!$C$113:$AR$264,ROW()-11,FALSE)=0,"",HLOOKUP(Q$13,'Quote Application form'!$C$113:$AR$264,ROW()-11,FALSE)),"")</f>
        <v/>
      </c>
      <c r="R118" t="str">
        <f>IFERROR(IF(HLOOKUP(R$13,'Quote Application form'!$C$113:$AR$264,ROW()-11,FALSE)=0,"",HLOOKUP(R$13,'Quote Application form'!$C$113:$AR$264,ROW()-11,FALSE)),"")</f>
        <v/>
      </c>
      <c r="S118" t="str">
        <f>IFERROR(IF(HLOOKUP(S$13,'Quote Application form'!$C$113:$AR$264,ROW()-11,FALSE)=0,"",HLOOKUP(S$13,'Quote Application form'!$C$113:$AR$264,ROW()-11,FALSE)),"")</f>
        <v/>
      </c>
      <c r="T118" t="str">
        <f>IFERROR(IF(HLOOKUP(T$13,'Quote Application form'!$C$113:$AR$264,ROW()-11,FALSE)=0,"",HLOOKUP(T$13,'Quote Application form'!$C$113:$AR$264,ROW()-11,FALSE)),"")</f>
        <v/>
      </c>
      <c r="U118" t="str">
        <f>IFERROR(IF(HLOOKUP(U$13,'Quote Application form'!$C$113:$AR$264,ROW()-11,FALSE)=0,"",HLOOKUP(U$13,'Quote Application form'!$C$113:$AR$264,ROW()-11,FALSE)),"")</f>
        <v/>
      </c>
      <c r="V118" t="str">
        <f>IFERROR(IF(HLOOKUP(V$13,'Quote Application form'!$C$113:$AR$264,ROW()-11,FALSE)=0,"",HLOOKUP(V$13,'Quote Application form'!$C$113:$AR$264,ROW()-11,FALSE)),"")</f>
        <v/>
      </c>
      <c r="W118" t="str">
        <f>IFERROR(IF(HLOOKUP(W$13,'Quote Application form'!$C$113:$AR$264,ROW()-11,FALSE)=0,"",HLOOKUP(W$13,'Quote Application form'!$C$113:$AR$264,ROW()-11,FALSE)),"")</f>
        <v/>
      </c>
      <c r="X118" t="str">
        <f>IFERROR(IF(HLOOKUP(X$13,'Quote Application form'!$C$113:$AR$264,ROW()-11,FALSE)=0,"",HLOOKUP(X$13,'Quote Application form'!$C$113:$AR$264,ROW()-11,FALSE)),"")</f>
        <v/>
      </c>
      <c r="Y118" t="str">
        <f>IFERROR(IF(HLOOKUP(Y$13,'Quote Application form'!$C$113:$AR$264,ROW()-11,FALSE)=0,"",HLOOKUP(Y$13,'Quote Application form'!$C$113:$AR$264,ROW()-11,FALSE)),"")</f>
        <v/>
      </c>
      <c r="Z118" t="str">
        <f>IFERROR(IF(HLOOKUP(Z$13,'Quote Application form'!$C$113:$AR$264,ROW()-11,FALSE)=0,"",HLOOKUP(Z$13,'Quote Application form'!$C$113:$AR$264,ROW()-11,FALSE)),"")</f>
        <v/>
      </c>
      <c r="AA118" t="str">
        <f>IFERROR(IF(HLOOKUP(AA$13,'Quote Application form'!$C$113:$AR$264,ROW()-11,FALSE)=0,"",HLOOKUP(AA$13,'Quote Application form'!$C$113:$AR$264,ROW()-11,FALSE)),"")</f>
        <v/>
      </c>
      <c r="AB118" t="str">
        <f>IFERROR(IF(HLOOKUP(AB$13,'Quote Application form'!$C$113:$AR$264,ROW()-11,FALSE)=0,"",HLOOKUP(AB$13,'Quote Application form'!$C$113:$AR$264,ROW()-11,FALSE)),"")</f>
        <v/>
      </c>
      <c r="AC118" t="str">
        <f>IFERROR(IF(HLOOKUP(AC$13,'Quote Application form'!$C$113:$AR$264,ROW()-11,FALSE)=0,"",HLOOKUP(AC$13,'Quote Application form'!$C$113:$AR$264,ROW()-11,FALSE)),"")</f>
        <v/>
      </c>
      <c r="AD118" t="str">
        <f>IFERROR(IF(HLOOKUP(AD$13,'Quote Application form'!$C$113:$AR$264,ROW()-11,FALSE)=0,"",HLOOKUP(AD$13,'Quote Application form'!$C$113:$AR$264,ROW()-11,FALSE)),"")</f>
        <v/>
      </c>
      <c r="AE118" t="str">
        <f>IFERROR(IF(HLOOKUP(AE$13,'Quote Application form'!$C$113:$AR$264,ROW()-11,FALSE)=0,"",HLOOKUP(AE$13,'Quote Application form'!$C$113:$AR$264,ROW()-11,FALSE)),"")</f>
        <v/>
      </c>
      <c r="AF118" t="str">
        <f>IF('Quote Application form'!AJ219=0,"",HLOOKUP(AF$13,'Quote Application form'!$C$113:$AR$264,ROW()-11,FALSE))</f>
        <v/>
      </c>
      <c r="AG118" t="str">
        <f>IF('Quote Application form'!AK219=0,"",HLOOKUP(AG$13,'Quote Application form'!$C$113:$AR$264,ROW()-11,FALSE))</f>
        <v/>
      </c>
      <c r="AH118" t="str">
        <f>IF('Quote Application form'!AL219=0,"",HLOOKUP(AH$13,'Quote Application form'!$C$113:$AR$264,ROW()-11,FALSE))</f>
        <v/>
      </c>
      <c r="AI118" t="str">
        <f>IF('Quote Application form'!AM219=0,"",HLOOKUP(AI$13,'Quote Application form'!$C$113:$AR$264,ROW()-11,FALSE))</f>
        <v/>
      </c>
      <c r="AJ118" t="str">
        <f>IF('Quote Application form'!AN219=0,"",HLOOKUP(AJ$13,'Quote Application form'!$C$113:$AR$264,ROW()-11,FALSE))</f>
        <v/>
      </c>
      <c r="AK118" t="str">
        <f>IF('Quote Application form'!AO219=0,"",HLOOKUP(AK$13,'Quote Application form'!$C$113:$AR$264,ROW()-11,FALSE))</f>
        <v/>
      </c>
      <c r="AL118" t="str">
        <f>IF('Quote Application form'!AP219=0,"",HLOOKUP(AL$13,'Quote Application form'!$C$113:$AR$264,ROW()-11,FALSE))</f>
        <v/>
      </c>
      <c r="AM118" t="str">
        <f>IF('Quote Application form'!AQ219=0,"",HLOOKUP(AM$13,'Quote Application form'!$C$113:$AR$264,ROW()-11,FALSE))</f>
        <v/>
      </c>
      <c r="AN118" t="str">
        <f>IF('Quote Application form'!AR219=0,"",HLOOKUP(AN$13,'Quote Application form'!$C$113:$AR$264,ROW()-11,FALSE))</f>
        <v/>
      </c>
      <c r="AO118" t="str">
        <f>IF('Quote Application form'!AS219=0,"",HLOOKUP(AO$13,'Quote Application form'!$C$113:$AR$264,ROW()-11,FALSE))</f>
        <v/>
      </c>
      <c r="AP118" t="str">
        <f>IF('Quote Application form'!AT219=0,"",HLOOKUP(AP$13,'Quote Application form'!$C$113:$AR$264,ROW()-11,FALSE))</f>
        <v/>
      </c>
    </row>
    <row r="119" spans="1:42" x14ac:dyDescent="0.2">
      <c r="A119" t="str">
        <f>IFERROR(IF(HLOOKUP(A$13,'Quote Application form'!$C$113:$AR$264,ROW()-11,FALSE)=0,"",HLOOKUP(A$13,'Quote Application form'!$C$113:$AR$264,ROW()-11,FALSE)),"")</f>
        <v/>
      </c>
      <c r="B119" t="str">
        <f>IFERROR(IF(HLOOKUP(B$13,'Quote Application form'!$C$113:$AR$264,ROW()-11,FALSE)=0,"",HLOOKUP(B$13,'Quote Application form'!$C$113:$AR$264,ROW()-11,FALSE)),"")</f>
        <v/>
      </c>
      <c r="C119" t="str">
        <f>IFERROR(IF(HLOOKUP(C$13,'Quote Application form'!$C$113:$AR$264,ROW()-11,FALSE)=0,"",HLOOKUP(C$13,'Quote Application form'!$C$113:$AR$264,ROW()-11,FALSE)),"")</f>
        <v/>
      </c>
      <c r="D119" t="str">
        <f>IFERROR(IF(HLOOKUP(D$13,'Quote Application form'!$C$113:$AR$264,ROW()-11,FALSE)=0,"",HLOOKUP(D$13,'Quote Application form'!$C$113:$AR$264,ROW()-11,FALSE)),"")</f>
        <v/>
      </c>
      <c r="E119" t="str">
        <f>IFERROR(IF(HLOOKUP(E$13,'Quote Application form'!$C$113:$AR$264,ROW()-11,FALSE)=0,"",HLOOKUP(E$13,'Quote Application form'!$C$113:$AR$264,ROW()-11,FALSE)),"")</f>
        <v/>
      </c>
      <c r="F119" t="str">
        <f>IFERROR(IF(HLOOKUP(F$13,'Quote Application form'!$C$113:$AR$264,ROW()-11,FALSE)=0,"",HLOOKUP(F$13,'Quote Application form'!$C$113:$AR$264,ROW()-11,FALSE)),"")</f>
        <v/>
      </c>
      <c r="G119" t="str">
        <f>IFERROR(IF(HLOOKUP(G$13,'Quote Application form'!$C$113:$AR$264,ROW()-11,FALSE)=0,"",HLOOKUP(G$13,'Quote Application form'!$C$113:$AR$264,ROW()-11,FALSE)),"")</f>
        <v/>
      </c>
      <c r="H119" t="str">
        <f>IFERROR(IF(HLOOKUP(H$13,'Quote Application form'!$C$113:$AR$264,ROW()-11,FALSE)=0,"",HLOOKUP(H$13,'Quote Application form'!$C$113:$AR$264,ROW()-11,FALSE)),"")</f>
        <v/>
      </c>
      <c r="I119" t="str">
        <f>IFERROR(IF(HLOOKUP(I$13,'Quote Application form'!$C$113:$AR$264,ROW()-11,FALSE)=0,"",HLOOKUP(I$13,'Quote Application form'!$C$113:$AR$264,ROW()-11,FALSE)),"")</f>
        <v/>
      </c>
      <c r="J119" t="str">
        <f>IFERROR(IF(HLOOKUP(J$13,'Quote Application form'!$C$113:$AR$264,ROW()-11,FALSE)=0,"",HLOOKUP(J$13,'Quote Application form'!$C$113:$AR$264,ROW()-11,FALSE)),"")</f>
        <v/>
      </c>
      <c r="K119" t="str">
        <f>IFERROR(IF(HLOOKUP(K$13,'Quote Application form'!$C$113:$AR$264,ROW()-11,FALSE)=0,"",HLOOKUP(K$13,'Quote Application form'!$C$113:$AR$264,ROW()-11,FALSE)),"")</f>
        <v/>
      </c>
      <c r="L119" t="str">
        <f>IFERROR(IF(HLOOKUP(L$13,'Quote Application form'!$C$113:$AR$264,ROW()-11,FALSE)=0,"",HLOOKUP(L$13,'Quote Application form'!$C$113:$AR$264,ROW()-11,FALSE)),"")</f>
        <v/>
      </c>
      <c r="M119" t="str">
        <f>IFERROR(IF(HLOOKUP(M$13,'Quote Application form'!$C$113:$AR$264,ROW()-11,FALSE)=0,"",HLOOKUP(M$13,'Quote Application form'!$C$113:$AR$264,ROW()-11,FALSE)),"")</f>
        <v/>
      </c>
      <c r="N119" t="str">
        <f>IFERROR(IF(HLOOKUP(N$13,'Quote Application form'!$C$113:$AR$264,ROW()-11,FALSE)=0,"",HLOOKUP(N$13,'Quote Application form'!$C$113:$AR$264,ROW()-11,FALSE)),"")</f>
        <v/>
      </c>
      <c r="O119" t="str">
        <f>IFERROR(IF(HLOOKUP(O$13,'Quote Application form'!$C$113:$AR$264,ROW()-11,FALSE)=0,"",HLOOKUP(O$13,'Quote Application form'!$C$113:$AR$264,ROW()-11,FALSE)),"")</f>
        <v/>
      </c>
      <c r="P119" t="str">
        <f>IFERROR(IF(HLOOKUP(P$13,'Quote Application form'!$C$113:$AR$264,ROW()-11,FALSE)=0,"",HLOOKUP(P$13,'Quote Application form'!$C$113:$AR$264,ROW()-11,FALSE)),"")</f>
        <v/>
      </c>
      <c r="Q119" t="str">
        <f>IFERROR(IF(HLOOKUP(Q$13,'Quote Application form'!$C$113:$AR$264,ROW()-11,FALSE)=0,"",HLOOKUP(Q$13,'Quote Application form'!$C$113:$AR$264,ROW()-11,FALSE)),"")</f>
        <v/>
      </c>
      <c r="R119" t="str">
        <f>IFERROR(IF(HLOOKUP(R$13,'Quote Application form'!$C$113:$AR$264,ROW()-11,FALSE)=0,"",HLOOKUP(R$13,'Quote Application form'!$C$113:$AR$264,ROW()-11,FALSE)),"")</f>
        <v/>
      </c>
      <c r="S119" t="str">
        <f>IFERROR(IF(HLOOKUP(S$13,'Quote Application form'!$C$113:$AR$264,ROW()-11,FALSE)=0,"",HLOOKUP(S$13,'Quote Application form'!$C$113:$AR$264,ROW()-11,FALSE)),"")</f>
        <v/>
      </c>
      <c r="T119" t="str">
        <f>IFERROR(IF(HLOOKUP(T$13,'Quote Application form'!$C$113:$AR$264,ROW()-11,FALSE)=0,"",HLOOKUP(T$13,'Quote Application form'!$C$113:$AR$264,ROW()-11,FALSE)),"")</f>
        <v/>
      </c>
      <c r="U119" t="str">
        <f>IFERROR(IF(HLOOKUP(U$13,'Quote Application form'!$C$113:$AR$264,ROW()-11,FALSE)=0,"",HLOOKUP(U$13,'Quote Application form'!$C$113:$AR$264,ROW()-11,FALSE)),"")</f>
        <v/>
      </c>
      <c r="V119" t="str">
        <f>IFERROR(IF(HLOOKUP(V$13,'Quote Application form'!$C$113:$AR$264,ROW()-11,FALSE)=0,"",HLOOKUP(V$13,'Quote Application form'!$C$113:$AR$264,ROW()-11,FALSE)),"")</f>
        <v/>
      </c>
      <c r="W119" t="str">
        <f>IFERROR(IF(HLOOKUP(W$13,'Quote Application form'!$C$113:$AR$264,ROW()-11,FALSE)=0,"",HLOOKUP(W$13,'Quote Application form'!$C$113:$AR$264,ROW()-11,FALSE)),"")</f>
        <v/>
      </c>
      <c r="X119" t="str">
        <f>IFERROR(IF(HLOOKUP(X$13,'Quote Application form'!$C$113:$AR$264,ROW()-11,FALSE)=0,"",HLOOKUP(X$13,'Quote Application form'!$C$113:$AR$264,ROW()-11,FALSE)),"")</f>
        <v/>
      </c>
      <c r="Y119" t="str">
        <f>IFERROR(IF(HLOOKUP(Y$13,'Quote Application form'!$C$113:$AR$264,ROW()-11,FALSE)=0,"",HLOOKUP(Y$13,'Quote Application form'!$C$113:$AR$264,ROW()-11,FALSE)),"")</f>
        <v/>
      </c>
      <c r="Z119" t="str">
        <f>IFERROR(IF(HLOOKUP(Z$13,'Quote Application form'!$C$113:$AR$264,ROW()-11,FALSE)=0,"",HLOOKUP(Z$13,'Quote Application form'!$C$113:$AR$264,ROW()-11,FALSE)),"")</f>
        <v/>
      </c>
      <c r="AA119" t="str">
        <f>IFERROR(IF(HLOOKUP(AA$13,'Quote Application form'!$C$113:$AR$264,ROW()-11,FALSE)=0,"",HLOOKUP(AA$13,'Quote Application form'!$C$113:$AR$264,ROW()-11,FALSE)),"")</f>
        <v/>
      </c>
      <c r="AB119" t="str">
        <f>IFERROR(IF(HLOOKUP(AB$13,'Quote Application form'!$C$113:$AR$264,ROW()-11,FALSE)=0,"",HLOOKUP(AB$13,'Quote Application form'!$C$113:$AR$264,ROW()-11,FALSE)),"")</f>
        <v/>
      </c>
      <c r="AC119" t="str">
        <f>IFERROR(IF(HLOOKUP(AC$13,'Quote Application form'!$C$113:$AR$264,ROW()-11,FALSE)=0,"",HLOOKUP(AC$13,'Quote Application form'!$C$113:$AR$264,ROW()-11,FALSE)),"")</f>
        <v/>
      </c>
      <c r="AD119" t="str">
        <f>IFERROR(IF(HLOOKUP(AD$13,'Quote Application form'!$C$113:$AR$264,ROW()-11,FALSE)=0,"",HLOOKUP(AD$13,'Quote Application form'!$C$113:$AR$264,ROW()-11,FALSE)),"")</f>
        <v/>
      </c>
      <c r="AE119" t="str">
        <f>IFERROR(IF(HLOOKUP(AE$13,'Quote Application form'!$C$113:$AR$264,ROW()-11,FALSE)=0,"",HLOOKUP(AE$13,'Quote Application form'!$C$113:$AR$264,ROW()-11,FALSE)),"")</f>
        <v/>
      </c>
      <c r="AF119" t="str">
        <f>IF('Quote Application form'!AJ220=0,"",HLOOKUP(AF$13,'Quote Application form'!$C$113:$AR$264,ROW()-11,FALSE))</f>
        <v/>
      </c>
      <c r="AG119" t="str">
        <f>IF('Quote Application form'!AK220=0,"",HLOOKUP(AG$13,'Quote Application form'!$C$113:$AR$264,ROW()-11,FALSE))</f>
        <v/>
      </c>
      <c r="AH119" t="str">
        <f>IF('Quote Application form'!AL220=0,"",HLOOKUP(AH$13,'Quote Application form'!$C$113:$AR$264,ROW()-11,FALSE))</f>
        <v/>
      </c>
      <c r="AI119" t="str">
        <f>IF('Quote Application form'!AM220=0,"",HLOOKUP(AI$13,'Quote Application form'!$C$113:$AR$264,ROW()-11,FALSE))</f>
        <v/>
      </c>
      <c r="AJ119" t="str">
        <f>IF('Quote Application form'!AN220=0,"",HLOOKUP(AJ$13,'Quote Application form'!$C$113:$AR$264,ROW()-11,FALSE))</f>
        <v/>
      </c>
      <c r="AK119" t="str">
        <f>IF('Quote Application form'!AO220=0,"",HLOOKUP(AK$13,'Quote Application form'!$C$113:$AR$264,ROW()-11,FALSE))</f>
        <v/>
      </c>
      <c r="AL119" t="str">
        <f>IF('Quote Application form'!AP220=0,"",HLOOKUP(AL$13,'Quote Application form'!$C$113:$AR$264,ROW()-11,FALSE))</f>
        <v/>
      </c>
      <c r="AM119" t="str">
        <f>IF('Quote Application form'!AQ220=0,"",HLOOKUP(AM$13,'Quote Application form'!$C$113:$AR$264,ROW()-11,FALSE))</f>
        <v/>
      </c>
      <c r="AN119" t="str">
        <f>IF('Quote Application form'!AR220=0,"",HLOOKUP(AN$13,'Quote Application form'!$C$113:$AR$264,ROW()-11,FALSE))</f>
        <v/>
      </c>
      <c r="AO119" t="str">
        <f>IF('Quote Application form'!AS220=0,"",HLOOKUP(AO$13,'Quote Application form'!$C$113:$AR$264,ROW()-11,FALSE))</f>
        <v/>
      </c>
      <c r="AP119" t="str">
        <f>IF('Quote Application form'!AT220=0,"",HLOOKUP(AP$13,'Quote Application form'!$C$113:$AR$264,ROW()-11,FALSE))</f>
        <v/>
      </c>
    </row>
    <row r="120" spans="1:42" x14ac:dyDescent="0.2">
      <c r="A120" t="str">
        <f>IFERROR(IF(HLOOKUP(A$13,'Quote Application form'!$C$113:$AR$264,ROW()-11,FALSE)=0,"",HLOOKUP(A$13,'Quote Application form'!$C$113:$AR$264,ROW()-11,FALSE)),"")</f>
        <v/>
      </c>
      <c r="B120" t="str">
        <f>IFERROR(IF(HLOOKUP(B$13,'Quote Application form'!$C$113:$AR$264,ROW()-11,FALSE)=0,"",HLOOKUP(B$13,'Quote Application form'!$C$113:$AR$264,ROW()-11,FALSE)),"")</f>
        <v/>
      </c>
      <c r="C120" t="str">
        <f>IFERROR(IF(HLOOKUP(C$13,'Quote Application form'!$C$113:$AR$264,ROW()-11,FALSE)=0,"",HLOOKUP(C$13,'Quote Application form'!$C$113:$AR$264,ROW()-11,FALSE)),"")</f>
        <v/>
      </c>
      <c r="D120" t="str">
        <f>IFERROR(IF(HLOOKUP(D$13,'Quote Application form'!$C$113:$AR$264,ROW()-11,FALSE)=0,"",HLOOKUP(D$13,'Quote Application form'!$C$113:$AR$264,ROW()-11,FALSE)),"")</f>
        <v/>
      </c>
      <c r="E120" t="str">
        <f>IFERROR(IF(HLOOKUP(E$13,'Quote Application form'!$C$113:$AR$264,ROW()-11,FALSE)=0,"",HLOOKUP(E$13,'Quote Application form'!$C$113:$AR$264,ROW()-11,FALSE)),"")</f>
        <v/>
      </c>
      <c r="F120" t="str">
        <f>IFERROR(IF(HLOOKUP(F$13,'Quote Application form'!$C$113:$AR$264,ROW()-11,FALSE)=0,"",HLOOKUP(F$13,'Quote Application form'!$C$113:$AR$264,ROW()-11,FALSE)),"")</f>
        <v/>
      </c>
      <c r="G120" t="str">
        <f>IFERROR(IF(HLOOKUP(G$13,'Quote Application form'!$C$113:$AR$264,ROW()-11,FALSE)=0,"",HLOOKUP(G$13,'Quote Application form'!$C$113:$AR$264,ROW()-11,FALSE)),"")</f>
        <v/>
      </c>
      <c r="H120" t="str">
        <f>IFERROR(IF(HLOOKUP(H$13,'Quote Application form'!$C$113:$AR$264,ROW()-11,FALSE)=0,"",HLOOKUP(H$13,'Quote Application form'!$C$113:$AR$264,ROW()-11,FALSE)),"")</f>
        <v/>
      </c>
      <c r="I120" t="str">
        <f>IFERROR(IF(HLOOKUP(I$13,'Quote Application form'!$C$113:$AR$264,ROW()-11,FALSE)=0,"",HLOOKUP(I$13,'Quote Application form'!$C$113:$AR$264,ROW()-11,FALSE)),"")</f>
        <v/>
      </c>
      <c r="J120" t="str">
        <f>IFERROR(IF(HLOOKUP(J$13,'Quote Application form'!$C$113:$AR$264,ROW()-11,FALSE)=0,"",HLOOKUP(J$13,'Quote Application form'!$C$113:$AR$264,ROW()-11,FALSE)),"")</f>
        <v/>
      </c>
      <c r="K120" t="str">
        <f>IFERROR(IF(HLOOKUP(K$13,'Quote Application form'!$C$113:$AR$264,ROW()-11,FALSE)=0,"",HLOOKUP(K$13,'Quote Application form'!$C$113:$AR$264,ROW()-11,FALSE)),"")</f>
        <v/>
      </c>
      <c r="L120" t="str">
        <f>IFERROR(IF(HLOOKUP(L$13,'Quote Application form'!$C$113:$AR$264,ROW()-11,FALSE)=0,"",HLOOKUP(L$13,'Quote Application form'!$C$113:$AR$264,ROW()-11,FALSE)),"")</f>
        <v/>
      </c>
      <c r="M120" t="str">
        <f>IFERROR(IF(HLOOKUP(M$13,'Quote Application form'!$C$113:$AR$264,ROW()-11,FALSE)=0,"",HLOOKUP(M$13,'Quote Application form'!$C$113:$AR$264,ROW()-11,FALSE)),"")</f>
        <v/>
      </c>
      <c r="N120" t="str">
        <f>IFERROR(IF(HLOOKUP(N$13,'Quote Application form'!$C$113:$AR$264,ROW()-11,FALSE)=0,"",HLOOKUP(N$13,'Quote Application form'!$C$113:$AR$264,ROW()-11,FALSE)),"")</f>
        <v/>
      </c>
      <c r="O120" t="str">
        <f>IFERROR(IF(HLOOKUP(O$13,'Quote Application form'!$C$113:$AR$264,ROW()-11,FALSE)=0,"",HLOOKUP(O$13,'Quote Application form'!$C$113:$AR$264,ROW()-11,FALSE)),"")</f>
        <v/>
      </c>
      <c r="P120" t="str">
        <f>IFERROR(IF(HLOOKUP(P$13,'Quote Application form'!$C$113:$AR$264,ROW()-11,FALSE)=0,"",HLOOKUP(P$13,'Quote Application form'!$C$113:$AR$264,ROW()-11,FALSE)),"")</f>
        <v/>
      </c>
      <c r="Q120" t="str">
        <f>IFERROR(IF(HLOOKUP(Q$13,'Quote Application form'!$C$113:$AR$264,ROW()-11,FALSE)=0,"",HLOOKUP(Q$13,'Quote Application form'!$C$113:$AR$264,ROW()-11,FALSE)),"")</f>
        <v/>
      </c>
      <c r="R120" t="str">
        <f>IFERROR(IF(HLOOKUP(R$13,'Quote Application form'!$C$113:$AR$264,ROW()-11,FALSE)=0,"",HLOOKUP(R$13,'Quote Application form'!$C$113:$AR$264,ROW()-11,FALSE)),"")</f>
        <v/>
      </c>
      <c r="S120" t="str">
        <f>IFERROR(IF(HLOOKUP(S$13,'Quote Application form'!$C$113:$AR$264,ROW()-11,FALSE)=0,"",HLOOKUP(S$13,'Quote Application form'!$C$113:$AR$264,ROW()-11,FALSE)),"")</f>
        <v/>
      </c>
      <c r="T120" t="str">
        <f>IFERROR(IF(HLOOKUP(T$13,'Quote Application form'!$C$113:$AR$264,ROW()-11,FALSE)=0,"",HLOOKUP(T$13,'Quote Application form'!$C$113:$AR$264,ROW()-11,FALSE)),"")</f>
        <v/>
      </c>
      <c r="U120" t="str">
        <f>IFERROR(IF(HLOOKUP(U$13,'Quote Application form'!$C$113:$AR$264,ROW()-11,FALSE)=0,"",HLOOKUP(U$13,'Quote Application form'!$C$113:$AR$264,ROW()-11,FALSE)),"")</f>
        <v/>
      </c>
      <c r="V120" t="str">
        <f>IFERROR(IF(HLOOKUP(V$13,'Quote Application form'!$C$113:$AR$264,ROW()-11,FALSE)=0,"",HLOOKUP(V$13,'Quote Application form'!$C$113:$AR$264,ROW()-11,FALSE)),"")</f>
        <v/>
      </c>
      <c r="W120" t="str">
        <f>IFERROR(IF(HLOOKUP(W$13,'Quote Application form'!$C$113:$AR$264,ROW()-11,FALSE)=0,"",HLOOKUP(W$13,'Quote Application form'!$C$113:$AR$264,ROW()-11,FALSE)),"")</f>
        <v/>
      </c>
      <c r="X120" t="str">
        <f>IFERROR(IF(HLOOKUP(X$13,'Quote Application form'!$C$113:$AR$264,ROW()-11,FALSE)=0,"",HLOOKUP(X$13,'Quote Application form'!$C$113:$AR$264,ROW()-11,FALSE)),"")</f>
        <v/>
      </c>
      <c r="Y120" t="str">
        <f>IFERROR(IF(HLOOKUP(Y$13,'Quote Application form'!$C$113:$AR$264,ROW()-11,FALSE)=0,"",HLOOKUP(Y$13,'Quote Application form'!$C$113:$AR$264,ROW()-11,FALSE)),"")</f>
        <v/>
      </c>
      <c r="Z120" t="str">
        <f>IFERROR(IF(HLOOKUP(Z$13,'Quote Application form'!$C$113:$AR$264,ROW()-11,FALSE)=0,"",HLOOKUP(Z$13,'Quote Application form'!$C$113:$AR$264,ROW()-11,FALSE)),"")</f>
        <v/>
      </c>
      <c r="AA120" t="str">
        <f>IFERROR(IF(HLOOKUP(AA$13,'Quote Application form'!$C$113:$AR$264,ROW()-11,FALSE)=0,"",HLOOKUP(AA$13,'Quote Application form'!$C$113:$AR$264,ROW()-11,FALSE)),"")</f>
        <v/>
      </c>
      <c r="AB120" t="str">
        <f>IFERROR(IF(HLOOKUP(AB$13,'Quote Application form'!$C$113:$AR$264,ROW()-11,FALSE)=0,"",HLOOKUP(AB$13,'Quote Application form'!$C$113:$AR$264,ROW()-11,FALSE)),"")</f>
        <v/>
      </c>
      <c r="AC120" t="str">
        <f>IFERROR(IF(HLOOKUP(AC$13,'Quote Application form'!$C$113:$AR$264,ROW()-11,FALSE)=0,"",HLOOKUP(AC$13,'Quote Application form'!$C$113:$AR$264,ROW()-11,FALSE)),"")</f>
        <v/>
      </c>
      <c r="AD120" t="str">
        <f>IFERROR(IF(HLOOKUP(AD$13,'Quote Application form'!$C$113:$AR$264,ROW()-11,FALSE)=0,"",HLOOKUP(AD$13,'Quote Application form'!$C$113:$AR$264,ROW()-11,FALSE)),"")</f>
        <v/>
      </c>
      <c r="AE120" t="str">
        <f>IFERROR(IF(HLOOKUP(AE$13,'Quote Application form'!$C$113:$AR$264,ROW()-11,FALSE)=0,"",HLOOKUP(AE$13,'Quote Application form'!$C$113:$AR$264,ROW()-11,FALSE)),"")</f>
        <v/>
      </c>
      <c r="AF120" t="str">
        <f>IF('Quote Application form'!AJ221=0,"",HLOOKUP(AF$13,'Quote Application form'!$C$113:$AR$264,ROW()-11,FALSE))</f>
        <v/>
      </c>
      <c r="AG120" t="str">
        <f>IF('Quote Application form'!AK221=0,"",HLOOKUP(AG$13,'Quote Application form'!$C$113:$AR$264,ROW()-11,FALSE))</f>
        <v/>
      </c>
      <c r="AH120" t="str">
        <f>IF('Quote Application form'!AL221=0,"",HLOOKUP(AH$13,'Quote Application form'!$C$113:$AR$264,ROW()-11,FALSE))</f>
        <v/>
      </c>
      <c r="AI120" t="str">
        <f>IF('Quote Application form'!AM221=0,"",HLOOKUP(AI$13,'Quote Application form'!$C$113:$AR$264,ROW()-11,FALSE))</f>
        <v/>
      </c>
      <c r="AJ120" t="str">
        <f>IF('Quote Application form'!AN221=0,"",HLOOKUP(AJ$13,'Quote Application form'!$C$113:$AR$264,ROW()-11,FALSE))</f>
        <v/>
      </c>
      <c r="AK120" t="str">
        <f>IF('Quote Application form'!AO221=0,"",HLOOKUP(AK$13,'Quote Application form'!$C$113:$AR$264,ROW()-11,FALSE))</f>
        <v/>
      </c>
      <c r="AL120" t="str">
        <f>IF('Quote Application form'!AP221=0,"",HLOOKUP(AL$13,'Quote Application form'!$C$113:$AR$264,ROW()-11,FALSE))</f>
        <v/>
      </c>
      <c r="AM120" t="str">
        <f>IF('Quote Application form'!AQ221=0,"",HLOOKUP(AM$13,'Quote Application form'!$C$113:$AR$264,ROW()-11,FALSE))</f>
        <v/>
      </c>
      <c r="AN120" t="str">
        <f>IF('Quote Application form'!AR221=0,"",HLOOKUP(AN$13,'Quote Application form'!$C$113:$AR$264,ROW()-11,FALSE))</f>
        <v/>
      </c>
      <c r="AO120" t="str">
        <f>IF('Quote Application form'!AS221=0,"",HLOOKUP(AO$13,'Quote Application form'!$C$113:$AR$264,ROW()-11,FALSE))</f>
        <v/>
      </c>
      <c r="AP120" t="str">
        <f>IF('Quote Application form'!AT221=0,"",HLOOKUP(AP$13,'Quote Application form'!$C$113:$AR$264,ROW()-11,FALSE))</f>
        <v/>
      </c>
    </row>
    <row r="121" spans="1:42" x14ac:dyDescent="0.2">
      <c r="A121" t="str">
        <f>IFERROR(IF(HLOOKUP(A$13,'Quote Application form'!$C$113:$AR$264,ROW()-11,FALSE)=0,"",HLOOKUP(A$13,'Quote Application form'!$C$113:$AR$264,ROW()-11,FALSE)),"")</f>
        <v/>
      </c>
      <c r="B121" t="str">
        <f>IFERROR(IF(HLOOKUP(B$13,'Quote Application form'!$C$113:$AR$264,ROW()-11,FALSE)=0,"",HLOOKUP(B$13,'Quote Application form'!$C$113:$AR$264,ROW()-11,FALSE)),"")</f>
        <v/>
      </c>
      <c r="C121" t="str">
        <f>IFERROR(IF(HLOOKUP(C$13,'Quote Application form'!$C$113:$AR$264,ROW()-11,FALSE)=0,"",HLOOKUP(C$13,'Quote Application form'!$C$113:$AR$264,ROW()-11,FALSE)),"")</f>
        <v/>
      </c>
      <c r="D121" t="str">
        <f>IFERROR(IF(HLOOKUP(D$13,'Quote Application form'!$C$113:$AR$264,ROW()-11,FALSE)=0,"",HLOOKUP(D$13,'Quote Application form'!$C$113:$AR$264,ROW()-11,FALSE)),"")</f>
        <v/>
      </c>
      <c r="E121" t="str">
        <f>IFERROR(IF(HLOOKUP(E$13,'Quote Application form'!$C$113:$AR$264,ROW()-11,FALSE)=0,"",HLOOKUP(E$13,'Quote Application form'!$C$113:$AR$264,ROW()-11,FALSE)),"")</f>
        <v/>
      </c>
      <c r="F121" t="str">
        <f>IFERROR(IF(HLOOKUP(F$13,'Quote Application form'!$C$113:$AR$264,ROW()-11,FALSE)=0,"",HLOOKUP(F$13,'Quote Application form'!$C$113:$AR$264,ROW()-11,FALSE)),"")</f>
        <v/>
      </c>
      <c r="G121" t="str">
        <f>IFERROR(IF(HLOOKUP(G$13,'Quote Application form'!$C$113:$AR$264,ROW()-11,FALSE)=0,"",HLOOKUP(G$13,'Quote Application form'!$C$113:$AR$264,ROW()-11,FALSE)),"")</f>
        <v/>
      </c>
      <c r="H121" t="str">
        <f>IFERROR(IF(HLOOKUP(H$13,'Quote Application form'!$C$113:$AR$264,ROW()-11,FALSE)=0,"",HLOOKUP(H$13,'Quote Application form'!$C$113:$AR$264,ROW()-11,FALSE)),"")</f>
        <v/>
      </c>
      <c r="I121" t="str">
        <f>IFERROR(IF(HLOOKUP(I$13,'Quote Application form'!$C$113:$AR$264,ROW()-11,FALSE)=0,"",HLOOKUP(I$13,'Quote Application form'!$C$113:$AR$264,ROW()-11,FALSE)),"")</f>
        <v/>
      </c>
      <c r="J121" t="str">
        <f>IFERROR(IF(HLOOKUP(J$13,'Quote Application form'!$C$113:$AR$264,ROW()-11,FALSE)=0,"",HLOOKUP(J$13,'Quote Application form'!$C$113:$AR$264,ROW()-11,FALSE)),"")</f>
        <v/>
      </c>
      <c r="K121" t="str">
        <f>IFERROR(IF(HLOOKUP(K$13,'Quote Application form'!$C$113:$AR$264,ROW()-11,FALSE)=0,"",HLOOKUP(K$13,'Quote Application form'!$C$113:$AR$264,ROW()-11,FALSE)),"")</f>
        <v/>
      </c>
      <c r="L121" t="str">
        <f>IFERROR(IF(HLOOKUP(L$13,'Quote Application form'!$C$113:$AR$264,ROW()-11,FALSE)=0,"",HLOOKUP(L$13,'Quote Application form'!$C$113:$AR$264,ROW()-11,FALSE)),"")</f>
        <v/>
      </c>
      <c r="M121" t="str">
        <f>IFERROR(IF(HLOOKUP(M$13,'Quote Application form'!$C$113:$AR$264,ROW()-11,FALSE)=0,"",HLOOKUP(M$13,'Quote Application form'!$C$113:$AR$264,ROW()-11,FALSE)),"")</f>
        <v/>
      </c>
      <c r="N121" t="str">
        <f>IFERROR(IF(HLOOKUP(N$13,'Quote Application form'!$C$113:$AR$264,ROW()-11,FALSE)=0,"",HLOOKUP(N$13,'Quote Application form'!$C$113:$AR$264,ROW()-11,FALSE)),"")</f>
        <v/>
      </c>
      <c r="O121" t="str">
        <f>IFERROR(IF(HLOOKUP(O$13,'Quote Application form'!$C$113:$AR$264,ROW()-11,FALSE)=0,"",HLOOKUP(O$13,'Quote Application form'!$C$113:$AR$264,ROW()-11,FALSE)),"")</f>
        <v/>
      </c>
      <c r="P121" t="str">
        <f>IFERROR(IF(HLOOKUP(P$13,'Quote Application form'!$C$113:$AR$264,ROW()-11,FALSE)=0,"",HLOOKUP(P$13,'Quote Application form'!$C$113:$AR$264,ROW()-11,FALSE)),"")</f>
        <v/>
      </c>
      <c r="Q121" t="str">
        <f>IFERROR(IF(HLOOKUP(Q$13,'Quote Application form'!$C$113:$AR$264,ROW()-11,FALSE)=0,"",HLOOKUP(Q$13,'Quote Application form'!$C$113:$AR$264,ROW()-11,FALSE)),"")</f>
        <v/>
      </c>
      <c r="R121" t="str">
        <f>IFERROR(IF(HLOOKUP(R$13,'Quote Application form'!$C$113:$AR$264,ROW()-11,FALSE)=0,"",HLOOKUP(R$13,'Quote Application form'!$C$113:$AR$264,ROW()-11,FALSE)),"")</f>
        <v/>
      </c>
      <c r="S121" t="str">
        <f>IFERROR(IF(HLOOKUP(S$13,'Quote Application form'!$C$113:$AR$264,ROW()-11,FALSE)=0,"",HLOOKUP(S$13,'Quote Application form'!$C$113:$AR$264,ROW()-11,FALSE)),"")</f>
        <v/>
      </c>
      <c r="T121" t="str">
        <f>IFERROR(IF(HLOOKUP(T$13,'Quote Application form'!$C$113:$AR$264,ROW()-11,FALSE)=0,"",HLOOKUP(T$13,'Quote Application form'!$C$113:$AR$264,ROW()-11,FALSE)),"")</f>
        <v/>
      </c>
      <c r="U121" t="str">
        <f>IFERROR(IF(HLOOKUP(U$13,'Quote Application form'!$C$113:$AR$264,ROW()-11,FALSE)=0,"",HLOOKUP(U$13,'Quote Application form'!$C$113:$AR$264,ROW()-11,FALSE)),"")</f>
        <v/>
      </c>
      <c r="V121" t="str">
        <f>IFERROR(IF(HLOOKUP(V$13,'Quote Application form'!$C$113:$AR$264,ROW()-11,FALSE)=0,"",HLOOKUP(V$13,'Quote Application form'!$C$113:$AR$264,ROW()-11,FALSE)),"")</f>
        <v/>
      </c>
      <c r="W121" t="str">
        <f>IFERROR(IF(HLOOKUP(W$13,'Quote Application form'!$C$113:$AR$264,ROW()-11,FALSE)=0,"",HLOOKUP(W$13,'Quote Application form'!$C$113:$AR$264,ROW()-11,FALSE)),"")</f>
        <v/>
      </c>
      <c r="X121" t="str">
        <f>IFERROR(IF(HLOOKUP(X$13,'Quote Application form'!$C$113:$AR$264,ROW()-11,FALSE)=0,"",HLOOKUP(X$13,'Quote Application form'!$C$113:$AR$264,ROW()-11,FALSE)),"")</f>
        <v/>
      </c>
      <c r="Y121" t="str">
        <f>IFERROR(IF(HLOOKUP(Y$13,'Quote Application form'!$C$113:$AR$264,ROW()-11,FALSE)=0,"",HLOOKUP(Y$13,'Quote Application form'!$C$113:$AR$264,ROW()-11,FALSE)),"")</f>
        <v/>
      </c>
      <c r="Z121" t="str">
        <f>IFERROR(IF(HLOOKUP(Z$13,'Quote Application form'!$C$113:$AR$264,ROW()-11,FALSE)=0,"",HLOOKUP(Z$13,'Quote Application form'!$C$113:$AR$264,ROW()-11,FALSE)),"")</f>
        <v/>
      </c>
      <c r="AA121" t="str">
        <f>IFERROR(IF(HLOOKUP(AA$13,'Quote Application form'!$C$113:$AR$264,ROW()-11,FALSE)=0,"",HLOOKUP(AA$13,'Quote Application form'!$C$113:$AR$264,ROW()-11,FALSE)),"")</f>
        <v/>
      </c>
      <c r="AB121" t="str">
        <f>IFERROR(IF(HLOOKUP(AB$13,'Quote Application form'!$C$113:$AR$264,ROW()-11,FALSE)=0,"",HLOOKUP(AB$13,'Quote Application form'!$C$113:$AR$264,ROW()-11,FALSE)),"")</f>
        <v/>
      </c>
      <c r="AC121" t="str">
        <f>IFERROR(IF(HLOOKUP(AC$13,'Quote Application form'!$C$113:$AR$264,ROW()-11,FALSE)=0,"",HLOOKUP(AC$13,'Quote Application form'!$C$113:$AR$264,ROW()-11,FALSE)),"")</f>
        <v/>
      </c>
      <c r="AD121" t="str">
        <f>IFERROR(IF(HLOOKUP(AD$13,'Quote Application form'!$C$113:$AR$264,ROW()-11,FALSE)=0,"",HLOOKUP(AD$13,'Quote Application form'!$C$113:$AR$264,ROW()-11,FALSE)),"")</f>
        <v/>
      </c>
      <c r="AE121" t="str">
        <f>IFERROR(IF(HLOOKUP(AE$13,'Quote Application form'!$C$113:$AR$264,ROW()-11,FALSE)=0,"",HLOOKUP(AE$13,'Quote Application form'!$C$113:$AR$264,ROW()-11,FALSE)),"")</f>
        <v/>
      </c>
      <c r="AF121" t="str">
        <f>IF('Quote Application form'!AJ222=0,"",HLOOKUP(AF$13,'Quote Application form'!$C$113:$AR$264,ROW()-11,FALSE))</f>
        <v/>
      </c>
      <c r="AG121" t="str">
        <f>IF('Quote Application form'!AK222=0,"",HLOOKUP(AG$13,'Quote Application form'!$C$113:$AR$264,ROW()-11,FALSE))</f>
        <v/>
      </c>
      <c r="AH121" t="str">
        <f>IF('Quote Application form'!AL222=0,"",HLOOKUP(AH$13,'Quote Application form'!$C$113:$AR$264,ROW()-11,FALSE))</f>
        <v/>
      </c>
      <c r="AI121" t="str">
        <f>IF('Quote Application form'!AM222=0,"",HLOOKUP(AI$13,'Quote Application form'!$C$113:$AR$264,ROW()-11,FALSE))</f>
        <v/>
      </c>
      <c r="AJ121" t="str">
        <f>IF('Quote Application form'!AN222=0,"",HLOOKUP(AJ$13,'Quote Application form'!$C$113:$AR$264,ROW()-11,FALSE))</f>
        <v/>
      </c>
      <c r="AK121" t="str">
        <f>IF('Quote Application form'!AO222=0,"",HLOOKUP(AK$13,'Quote Application form'!$C$113:$AR$264,ROW()-11,FALSE))</f>
        <v/>
      </c>
      <c r="AL121" t="str">
        <f>IF('Quote Application form'!AP222=0,"",HLOOKUP(AL$13,'Quote Application form'!$C$113:$AR$264,ROW()-11,FALSE))</f>
        <v/>
      </c>
      <c r="AM121" t="str">
        <f>IF('Quote Application form'!AQ222=0,"",HLOOKUP(AM$13,'Quote Application form'!$C$113:$AR$264,ROW()-11,FALSE))</f>
        <v/>
      </c>
      <c r="AN121" t="str">
        <f>IF('Quote Application form'!AR222=0,"",HLOOKUP(AN$13,'Quote Application form'!$C$113:$AR$264,ROW()-11,FALSE))</f>
        <v/>
      </c>
      <c r="AO121" t="str">
        <f>IF('Quote Application form'!AS222=0,"",HLOOKUP(AO$13,'Quote Application form'!$C$113:$AR$264,ROW()-11,FALSE))</f>
        <v/>
      </c>
      <c r="AP121" t="str">
        <f>IF('Quote Application form'!AT222=0,"",HLOOKUP(AP$13,'Quote Application form'!$C$113:$AR$264,ROW()-11,FALSE))</f>
        <v/>
      </c>
    </row>
    <row r="122" spans="1:42" x14ac:dyDescent="0.2">
      <c r="A122" t="str">
        <f>IFERROR(IF(HLOOKUP(A$13,'Quote Application form'!$C$113:$AR$264,ROW()-11,FALSE)=0,"",HLOOKUP(A$13,'Quote Application form'!$C$113:$AR$264,ROW()-11,FALSE)),"")</f>
        <v/>
      </c>
      <c r="B122" t="str">
        <f>IFERROR(IF(HLOOKUP(B$13,'Quote Application form'!$C$113:$AR$264,ROW()-11,FALSE)=0,"",HLOOKUP(B$13,'Quote Application form'!$C$113:$AR$264,ROW()-11,FALSE)),"")</f>
        <v/>
      </c>
      <c r="C122" t="str">
        <f>IFERROR(IF(HLOOKUP(C$13,'Quote Application form'!$C$113:$AR$264,ROW()-11,FALSE)=0,"",HLOOKUP(C$13,'Quote Application form'!$C$113:$AR$264,ROW()-11,FALSE)),"")</f>
        <v/>
      </c>
      <c r="D122" t="str">
        <f>IFERROR(IF(HLOOKUP(D$13,'Quote Application form'!$C$113:$AR$264,ROW()-11,FALSE)=0,"",HLOOKUP(D$13,'Quote Application form'!$C$113:$AR$264,ROW()-11,FALSE)),"")</f>
        <v/>
      </c>
      <c r="E122" t="str">
        <f>IFERROR(IF(HLOOKUP(E$13,'Quote Application form'!$C$113:$AR$264,ROW()-11,FALSE)=0,"",HLOOKUP(E$13,'Quote Application form'!$C$113:$AR$264,ROW()-11,FALSE)),"")</f>
        <v/>
      </c>
      <c r="F122" t="str">
        <f>IFERROR(IF(HLOOKUP(F$13,'Quote Application form'!$C$113:$AR$264,ROW()-11,FALSE)=0,"",HLOOKUP(F$13,'Quote Application form'!$C$113:$AR$264,ROW()-11,FALSE)),"")</f>
        <v/>
      </c>
      <c r="G122" t="str">
        <f>IFERROR(IF(HLOOKUP(G$13,'Quote Application form'!$C$113:$AR$264,ROW()-11,FALSE)=0,"",HLOOKUP(G$13,'Quote Application form'!$C$113:$AR$264,ROW()-11,FALSE)),"")</f>
        <v/>
      </c>
      <c r="H122" t="str">
        <f>IFERROR(IF(HLOOKUP(H$13,'Quote Application form'!$C$113:$AR$264,ROW()-11,FALSE)=0,"",HLOOKUP(H$13,'Quote Application form'!$C$113:$AR$264,ROW()-11,FALSE)),"")</f>
        <v/>
      </c>
      <c r="I122" t="str">
        <f>IFERROR(IF(HLOOKUP(I$13,'Quote Application form'!$C$113:$AR$264,ROW()-11,FALSE)=0,"",HLOOKUP(I$13,'Quote Application form'!$C$113:$AR$264,ROW()-11,FALSE)),"")</f>
        <v/>
      </c>
      <c r="J122" t="str">
        <f>IFERROR(IF(HLOOKUP(J$13,'Quote Application form'!$C$113:$AR$264,ROW()-11,FALSE)=0,"",HLOOKUP(J$13,'Quote Application form'!$C$113:$AR$264,ROW()-11,FALSE)),"")</f>
        <v/>
      </c>
      <c r="K122" t="str">
        <f>IFERROR(IF(HLOOKUP(K$13,'Quote Application form'!$C$113:$AR$264,ROW()-11,FALSE)=0,"",HLOOKUP(K$13,'Quote Application form'!$C$113:$AR$264,ROW()-11,FALSE)),"")</f>
        <v/>
      </c>
      <c r="L122" t="str">
        <f>IFERROR(IF(HLOOKUP(L$13,'Quote Application form'!$C$113:$AR$264,ROW()-11,FALSE)=0,"",HLOOKUP(L$13,'Quote Application form'!$C$113:$AR$264,ROW()-11,FALSE)),"")</f>
        <v/>
      </c>
      <c r="M122" t="str">
        <f>IFERROR(IF(HLOOKUP(M$13,'Quote Application form'!$C$113:$AR$264,ROW()-11,FALSE)=0,"",HLOOKUP(M$13,'Quote Application form'!$C$113:$AR$264,ROW()-11,FALSE)),"")</f>
        <v/>
      </c>
      <c r="N122" t="str">
        <f>IFERROR(IF(HLOOKUP(N$13,'Quote Application form'!$C$113:$AR$264,ROW()-11,FALSE)=0,"",HLOOKUP(N$13,'Quote Application form'!$C$113:$AR$264,ROW()-11,FALSE)),"")</f>
        <v/>
      </c>
      <c r="O122" t="str">
        <f>IFERROR(IF(HLOOKUP(O$13,'Quote Application form'!$C$113:$AR$264,ROW()-11,FALSE)=0,"",HLOOKUP(O$13,'Quote Application form'!$C$113:$AR$264,ROW()-11,FALSE)),"")</f>
        <v/>
      </c>
      <c r="P122" t="str">
        <f>IFERROR(IF(HLOOKUP(P$13,'Quote Application form'!$C$113:$AR$264,ROW()-11,FALSE)=0,"",HLOOKUP(P$13,'Quote Application form'!$C$113:$AR$264,ROW()-11,FALSE)),"")</f>
        <v/>
      </c>
      <c r="Q122" t="str">
        <f>IFERROR(IF(HLOOKUP(Q$13,'Quote Application form'!$C$113:$AR$264,ROW()-11,FALSE)=0,"",HLOOKUP(Q$13,'Quote Application form'!$C$113:$AR$264,ROW()-11,FALSE)),"")</f>
        <v/>
      </c>
      <c r="R122" t="str">
        <f>IFERROR(IF(HLOOKUP(R$13,'Quote Application form'!$C$113:$AR$264,ROW()-11,FALSE)=0,"",HLOOKUP(R$13,'Quote Application form'!$C$113:$AR$264,ROW()-11,FALSE)),"")</f>
        <v/>
      </c>
      <c r="S122" t="str">
        <f>IFERROR(IF(HLOOKUP(S$13,'Quote Application form'!$C$113:$AR$264,ROW()-11,FALSE)=0,"",HLOOKUP(S$13,'Quote Application form'!$C$113:$AR$264,ROW()-11,FALSE)),"")</f>
        <v/>
      </c>
      <c r="T122" t="str">
        <f>IFERROR(IF(HLOOKUP(T$13,'Quote Application form'!$C$113:$AR$264,ROW()-11,FALSE)=0,"",HLOOKUP(T$13,'Quote Application form'!$C$113:$AR$264,ROW()-11,FALSE)),"")</f>
        <v/>
      </c>
      <c r="U122" t="str">
        <f>IFERROR(IF(HLOOKUP(U$13,'Quote Application form'!$C$113:$AR$264,ROW()-11,FALSE)=0,"",HLOOKUP(U$13,'Quote Application form'!$C$113:$AR$264,ROW()-11,FALSE)),"")</f>
        <v/>
      </c>
      <c r="V122" t="str">
        <f>IFERROR(IF(HLOOKUP(V$13,'Quote Application form'!$C$113:$AR$264,ROW()-11,FALSE)=0,"",HLOOKUP(V$13,'Quote Application form'!$C$113:$AR$264,ROW()-11,FALSE)),"")</f>
        <v/>
      </c>
      <c r="W122" t="str">
        <f>IFERROR(IF(HLOOKUP(W$13,'Quote Application form'!$C$113:$AR$264,ROW()-11,FALSE)=0,"",HLOOKUP(W$13,'Quote Application form'!$C$113:$AR$264,ROW()-11,FALSE)),"")</f>
        <v/>
      </c>
      <c r="X122" t="str">
        <f>IFERROR(IF(HLOOKUP(X$13,'Quote Application form'!$C$113:$AR$264,ROW()-11,FALSE)=0,"",HLOOKUP(X$13,'Quote Application form'!$C$113:$AR$264,ROW()-11,FALSE)),"")</f>
        <v/>
      </c>
      <c r="Y122" t="str">
        <f>IFERROR(IF(HLOOKUP(Y$13,'Quote Application form'!$C$113:$AR$264,ROW()-11,FALSE)=0,"",HLOOKUP(Y$13,'Quote Application form'!$C$113:$AR$264,ROW()-11,FALSE)),"")</f>
        <v/>
      </c>
      <c r="Z122" t="str">
        <f>IFERROR(IF(HLOOKUP(Z$13,'Quote Application form'!$C$113:$AR$264,ROW()-11,FALSE)=0,"",HLOOKUP(Z$13,'Quote Application form'!$C$113:$AR$264,ROW()-11,FALSE)),"")</f>
        <v/>
      </c>
      <c r="AA122" t="str">
        <f>IFERROR(IF(HLOOKUP(AA$13,'Quote Application form'!$C$113:$AR$264,ROW()-11,FALSE)=0,"",HLOOKUP(AA$13,'Quote Application form'!$C$113:$AR$264,ROW()-11,FALSE)),"")</f>
        <v/>
      </c>
      <c r="AB122" t="str">
        <f>IFERROR(IF(HLOOKUP(AB$13,'Quote Application form'!$C$113:$AR$264,ROW()-11,FALSE)=0,"",HLOOKUP(AB$13,'Quote Application form'!$C$113:$AR$264,ROW()-11,FALSE)),"")</f>
        <v/>
      </c>
      <c r="AC122" t="str">
        <f>IFERROR(IF(HLOOKUP(AC$13,'Quote Application form'!$C$113:$AR$264,ROW()-11,FALSE)=0,"",HLOOKUP(AC$13,'Quote Application form'!$C$113:$AR$264,ROW()-11,FALSE)),"")</f>
        <v/>
      </c>
      <c r="AD122" t="str">
        <f>IFERROR(IF(HLOOKUP(AD$13,'Quote Application form'!$C$113:$AR$264,ROW()-11,FALSE)=0,"",HLOOKUP(AD$13,'Quote Application form'!$C$113:$AR$264,ROW()-11,FALSE)),"")</f>
        <v/>
      </c>
      <c r="AE122" t="str">
        <f>IFERROR(IF(HLOOKUP(AE$13,'Quote Application form'!$C$113:$AR$264,ROW()-11,FALSE)=0,"",HLOOKUP(AE$13,'Quote Application form'!$C$113:$AR$264,ROW()-11,FALSE)),"")</f>
        <v/>
      </c>
      <c r="AF122" t="str">
        <f>IF('Quote Application form'!AJ223=0,"",HLOOKUP(AF$13,'Quote Application form'!$C$113:$AR$264,ROW()-11,FALSE))</f>
        <v/>
      </c>
      <c r="AG122" t="str">
        <f>IF('Quote Application form'!AK223=0,"",HLOOKUP(AG$13,'Quote Application form'!$C$113:$AR$264,ROW()-11,FALSE))</f>
        <v/>
      </c>
      <c r="AH122" t="str">
        <f>IF('Quote Application form'!AL223=0,"",HLOOKUP(AH$13,'Quote Application form'!$C$113:$AR$264,ROW()-11,FALSE))</f>
        <v/>
      </c>
      <c r="AI122" t="str">
        <f>IF('Quote Application form'!AM223=0,"",HLOOKUP(AI$13,'Quote Application form'!$C$113:$AR$264,ROW()-11,FALSE))</f>
        <v/>
      </c>
      <c r="AJ122" t="str">
        <f>IF('Quote Application form'!AN223=0,"",HLOOKUP(AJ$13,'Quote Application form'!$C$113:$AR$264,ROW()-11,FALSE))</f>
        <v/>
      </c>
      <c r="AK122" t="str">
        <f>IF('Quote Application form'!AO223=0,"",HLOOKUP(AK$13,'Quote Application form'!$C$113:$AR$264,ROW()-11,FALSE))</f>
        <v/>
      </c>
      <c r="AL122" t="str">
        <f>IF('Quote Application form'!AP223=0,"",HLOOKUP(AL$13,'Quote Application form'!$C$113:$AR$264,ROW()-11,FALSE))</f>
        <v/>
      </c>
      <c r="AM122" t="str">
        <f>IF('Quote Application form'!AQ223=0,"",HLOOKUP(AM$13,'Quote Application form'!$C$113:$AR$264,ROW()-11,FALSE))</f>
        <v/>
      </c>
      <c r="AN122" t="str">
        <f>IF('Quote Application form'!AR223=0,"",HLOOKUP(AN$13,'Quote Application form'!$C$113:$AR$264,ROW()-11,FALSE))</f>
        <v/>
      </c>
      <c r="AO122" t="str">
        <f>IF('Quote Application form'!AS223=0,"",HLOOKUP(AO$13,'Quote Application form'!$C$113:$AR$264,ROW()-11,FALSE))</f>
        <v/>
      </c>
      <c r="AP122" t="str">
        <f>IF('Quote Application form'!AT223=0,"",HLOOKUP(AP$13,'Quote Application form'!$C$113:$AR$264,ROW()-11,FALSE))</f>
        <v/>
      </c>
    </row>
    <row r="123" spans="1:42" x14ac:dyDescent="0.2">
      <c r="A123" t="str">
        <f>IFERROR(IF(HLOOKUP(A$13,'Quote Application form'!$C$113:$AR$264,ROW()-11,FALSE)=0,"",HLOOKUP(A$13,'Quote Application form'!$C$113:$AR$264,ROW()-11,FALSE)),"")</f>
        <v/>
      </c>
      <c r="B123" t="str">
        <f>IFERROR(IF(HLOOKUP(B$13,'Quote Application form'!$C$113:$AR$264,ROW()-11,FALSE)=0,"",HLOOKUP(B$13,'Quote Application form'!$C$113:$AR$264,ROW()-11,FALSE)),"")</f>
        <v/>
      </c>
      <c r="C123" t="str">
        <f>IFERROR(IF(HLOOKUP(C$13,'Quote Application form'!$C$113:$AR$264,ROW()-11,FALSE)=0,"",HLOOKUP(C$13,'Quote Application form'!$C$113:$AR$264,ROW()-11,FALSE)),"")</f>
        <v/>
      </c>
      <c r="D123" t="str">
        <f>IFERROR(IF(HLOOKUP(D$13,'Quote Application form'!$C$113:$AR$264,ROW()-11,FALSE)=0,"",HLOOKUP(D$13,'Quote Application form'!$C$113:$AR$264,ROW()-11,FALSE)),"")</f>
        <v/>
      </c>
      <c r="E123" t="str">
        <f>IFERROR(IF(HLOOKUP(E$13,'Quote Application form'!$C$113:$AR$264,ROW()-11,FALSE)=0,"",HLOOKUP(E$13,'Quote Application form'!$C$113:$AR$264,ROW()-11,FALSE)),"")</f>
        <v/>
      </c>
      <c r="F123" t="str">
        <f>IFERROR(IF(HLOOKUP(F$13,'Quote Application form'!$C$113:$AR$264,ROW()-11,FALSE)=0,"",HLOOKUP(F$13,'Quote Application form'!$C$113:$AR$264,ROW()-11,FALSE)),"")</f>
        <v/>
      </c>
      <c r="G123" t="str">
        <f>IFERROR(IF(HLOOKUP(G$13,'Quote Application form'!$C$113:$AR$264,ROW()-11,FALSE)=0,"",HLOOKUP(G$13,'Quote Application form'!$C$113:$AR$264,ROW()-11,FALSE)),"")</f>
        <v/>
      </c>
      <c r="H123" t="str">
        <f>IFERROR(IF(HLOOKUP(H$13,'Quote Application form'!$C$113:$AR$264,ROW()-11,FALSE)=0,"",HLOOKUP(H$13,'Quote Application form'!$C$113:$AR$264,ROW()-11,FALSE)),"")</f>
        <v/>
      </c>
      <c r="I123" t="str">
        <f>IFERROR(IF(HLOOKUP(I$13,'Quote Application form'!$C$113:$AR$264,ROW()-11,FALSE)=0,"",HLOOKUP(I$13,'Quote Application form'!$C$113:$AR$264,ROW()-11,FALSE)),"")</f>
        <v/>
      </c>
      <c r="J123" t="str">
        <f>IFERROR(IF(HLOOKUP(J$13,'Quote Application form'!$C$113:$AR$264,ROW()-11,FALSE)=0,"",HLOOKUP(J$13,'Quote Application form'!$C$113:$AR$264,ROW()-11,FALSE)),"")</f>
        <v/>
      </c>
      <c r="K123" t="str">
        <f>IFERROR(IF(HLOOKUP(K$13,'Quote Application form'!$C$113:$AR$264,ROW()-11,FALSE)=0,"",HLOOKUP(K$13,'Quote Application form'!$C$113:$AR$264,ROW()-11,FALSE)),"")</f>
        <v/>
      </c>
      <c r="L123" t="str">
        <f>IFERROR(IF(HLOOKUP(L$13,'Quote Application form'!$C$113:$AR$264,ROW()-11,FALSE)=0,"",HLOOKUP(L$13,'Quote Application form'!$C$113:$AR$264,ROW()-11,FALSE)),"")</f>
        <v/>
      </c>
      <c r="M123" t="str">
        <f>IFERROR(IF(HLOOKUP(M$13,'Quote Application form'!$C$113:$AR$264,ROW()-11,FALSE)=0,"",HLOOKUP(M$13,'Quote Application form'!$C$113:$AR$264,ROW()-11,FALSE)),"")</f>
        <v/>
      </c>
      <c r="N123" t="str">
        <f>IFERROR(IF(HLOOKUP(N$13,'Quote Application form'!$C$113:$AR$264,ROW()-11,FALSE)=0,"",HLOOKUP(N$13,'Quote Application form'!$C$113:$AR$264,ROW()-11,FALSE)),"")</f>
        <v/>
      </c>
      <c r="O123" t="str">
        <f>IFERROR(IF(HLOOKUP(O$13,'Quote Application form'!$C$113:$AR$264,ROW()-11,FALSE)=0,"",HLOOKUP(O$13,'Quote Application form'!$C$113:$AR$264,ROW()-11,FALSE)),"")</f>
        <v/>
      </c>
      <c r="P123" t="str">
        <f>IFERROR(IF(HLOOKUP(P$13,'Quote Application form'!$C$113:$AR$264,ROW()-11,FALSE)=0,"",HLOOKUP(P$13,'Quote Application form'!$C$113:$AR$264,ROW()-11,FALSE)),"")</f>
        <v/>
      </c>
      <c r="Q123" t="str">
        <f>IFERROR(IF(HLOOKUP(Q$13,'Quote Application form'!$C$113:$AR$264,ROW()-11,FALSE)=0,"",HLOOKUP(Q$13,'Quote Application form'!$C$113:$AR$264,ROW()-11,FALSE)),"")</f>
        <v/>
      </c>
      <c r="R123" t="str">
        <f>IFERROR(IF(HLOOKUP(R$13,'Quote Application form'!$C$113:$AR$264,ROW()-11,FALSE)=0,"",HLOOKUP(R$13,'Quote Application form'!$C$113:$AR$264,ROW()-11,FALSE)),"")</f>
        <v/>
      </c>
      <c r="S123" t="str">
        <f>IFERROR(IF(HLOOKUP(S$13,'Quote Application form'!$C$113:$AR$264,ROW()-11,FALSE)=0,"",HLOOKUP(S$13,'Quote Application form'!$C$113:$AR$264,ROW()-11,FALSE)),"")</f>
        <v/>
      </c>
      <c r="T123" t="str">
        <f>IFERROR(IF(HLOOKUP(T$13,'Quote Application form'!$C$113:$AR$264,ROW()-11,FALSE)=0,"",HLOOKUP(T$13,'Quote Application form'!$C$113:$AR$264,ROW()-11,FALSE)),"")</f>
        <v/>
      </c>
      <c r="U123" t="str">
        <f>IFERROR(IF(HLOOKUP(U$13,'Quote Application form'!$C$113:$AR$264,ROW()-11,FALSE)=0,"",HLOOKUP(U$13,'Quote Application form'!$C$113:$AR$264,ROW()-11,FALSE)),"")</f>
        <v/>
      </c>
      <c r="V123" t="str">
        <f>IFERROR(IF(HLOOKUP(V$13,'Quote Application form'!$C$113:$AR$264,ROW()-11,FALSE)=0,"",HLOOKUP(V$13,'Quote Application form'!$C$113:$AR$264,ROW()-11,FALSE)),"")</f>
        <v/>
      </c>
      <c r="W123" t="str">
        <f>IFERROR(IF(HLOOKUP(W$13,'Quote Application form'!$C$113:$AR$264,ROW()-11,FALSE)=0,"",HLOOKUP(W$13,'Quote Application form'!$C$113:$AR$264,ROW()-11,FALSE)),"")</f>
        <v/>
      </c>
      <c r="X123" t="str">
        <f>IFERROR(IF(HLOOKUP(X$13,'Quote Application form'!$C$113:$AR$264,ROW()-11,FALSE)=0,"",HLOOKUP(X$13,'Quote Application form'!$C$113:$AR$264,ROW()-11,FALSE)),"")</f>
        <v/>
      </c>
      <c r="Y123" t="str">
        <f>IFERROR(IF(HLOOKUP(Y$13,'Quote Application form'!$C$113:$AR$264,ROW()-11,FALSE)=0,"",HLOOKUP(Y$13,'Quote Application form'!$C$113:$AR$264,ROW()-11,FALSE)),"")</f>
        <v/>
      </c>
      <c r="Z123" t="str">
        <f>IFERROR(IF(HLOOKUP(Z$13,'Quote Application form'!$C$113:$AR$264,ROW()-11,FALSE)=0,"",HLOOKUP(Z$13,'Quote Application form'!$C$113:$AR$264,ROW()-11,FALSE)),"")</f>
        <v/>
      </c>
      <c r="AA123" t="str">
        <f>IFERROR(IF(HLOOKUP(AA$13,'Quote Application form'!$C$113:$AR$264,ROW()-11,FALSE)=0,"",HLOOKUP(AA$13,'Quote Application form'!$C$113:$AR$264,ROW()-11,FALSE)),"")</f>
        <v/>
      </c>
      <c r="AB123" t="str">
        <f>IFERROR(IF(HLOOKUP(AB$13,'Quote Application form'!$C$113:$AR$264,ROW()-11,FALSE)=0,"",HLOOKUP(AB$13,'Quote Application form'!$C$113:$AR$264,ROW()-11,FALSE)),"")</f>
        <v/>
      </c>
      <c r="AC123" t="str">
        <f>IFERROR(IF(HLOOKUP(AC$13,'Quote Application form'!$C$113:$AR$264,ROW()-11,FALSE)=0,"",HLOOKUP(AC$13,'Quote Application form'!$C$113:$AR$264,ROW()-11,FALSE)),"")</f>
        <v/>
      </c>
      <c r="AD123" t="str">
        <f>IFERROR(IF(HLOOKUP(AD$13,'Quote Application form'!$C$113:$AR$264,ROW()-11,FALSE)=0,"",HLOOKUP(AD$13,'Quote Application form'!$C$113:$AR$264,ROW()-11,FALSE)),"")</f>
        <v/>
      </c>
      <c r="AE123" t="str">
        <f>IFERROR(IF(HLOOKUP(AE$13,'Quote Application form'!$C$113:$AR$264,ROW()-11,FALSE)=0,"",HLOOKUP(AE$13,'Quote Application form'!$C$113:$AR$264,ROW()-11,FALSE)),"")</f>
        <v/>
      </c>
      <c r="AF123" t="str">
        <f>IF('Quote Application form'!AJ224=0,"",HLOOKUP(AF$13,'Quote Application form'!$C$113:$AR$264,ROW()-11,FALSE))</f>
        <v/>
      </c>
      <c r="AG123" t="str">
        <f>IF('Quote Application form'!AK224=0,"",HLOOKUP(AG$13,'Quote Application form'!$C$113:$AR$264,ROW()-11,FALSE))</f>
        <v/>
      </c>
      <c r="AH123" t="str">
        <f>IF('Quote Application form'!AL224=0,"",HLOOKUP(AH$13,'Quote Application form'!$C$113:$AR$264,ROW()-11,FALSE))</f>
        <v/>
      </c>
      <c r="AI123" t="str">
        <f>IF('Quote Application form'!AM224=0,"",HLOOKUP(AI$13,'Quote Application form'!$C$113:$AR$264,ROW()-11,FALSE))</f>
        <v/>
      </c>
      <c r="AJ123" t="str">
        <f>IF('Quote Application form'!AN224=0,"",HLOOKUP(AJ$13,'Quote Application form'!$C$113:$AR$264,ROW()-11,FALSE))</f>
        <v/>
      </c>
      <c r="AK123" t="str">
        <f>IF('Quote Application form'!AO224=0,"",HLOOKUP(AK$13,'Quote Application form'!$C$113:$AR$264,ROW()-11,FALSE))</f>
        <v/>
      </c>
      <c r="AL123" t="str">
        <f>IF('Quote Application form'!AP224=0,"",HLOOKUP(AL$13,'Quote Application form'!$C$113:$AR$264,ROW()-11,FALSE))</f>
        <v/>
      </c>
      <c r="AM123" t="str">
        <f>IF('Quote Application form'!AQ224=0,"",HLOOKUP(AM$13,'Quote Application form'!$C$113:$AR$264,ROW()-11,FALSE))</f>
        <v/>
      </c>
      <c r="AN123" t="str">
        <f>IF('Quote Application form'!AR224=0,"",HLOOKUP(AN$13,'Quote Application form'!$C$113:$AR$264,ROW()-11,FALSE))</f>
        <v/>
      </c>
      <c r="AO123" t="str">
        <f>IF('Quote Application form'!AS224=0,"",HLOOKUP(AO$13,'Quote Application form'!$C$113:$AR$264,ROW()-11,FALSE))</f>
        <v/>
      </c>
      <c r="AP123" t="str">
        <f>IF('Quote Application form'!AT224=0,"",HLOOKUP(AP$13,'Quote Application form'!$C$113:$AR$264,ROW()-11,FALSE))</f>
        <v/>
      </c>
    </row>
    <row r="124" spans="1:42" x14ac:dyDescent="0.2">
      <c r="A124" t="str">
        <f>IFERROR(IF(HLOOKUP(A$13,'Quote Application form'!$C$113:$AR$264,ROW()-11,FALSE)=0,"",HLOOKUP(A$13,'Quote Application form'!$C$113:$AR$264,ROW()-11,FALSE)),"")</f>
        <v/>
      </c>
      <c r="B124" t="str">
        <f>IFERROR(IF(HLOOKUP(B$13,'Quote Application form'!$C$113:$AR$264,ROW()-11,FALSE)=0,"",HLOOKUP(B$13,'Quote Application form'!$C$113:$AR$264,ROW()-11,FALSE)),"")</f>
        <v/>
      </c>
      <c r="C124" t="str">
        <f>IFERROR(IF(HLOOKUP(C$13,'Quote Application form'!$C$113:$AR$264,ROW()-11,FALSE)=0,"",HLOOKUP(C$13,'Quote Application form'!$C$113:$AR$264,ROW()-11,FALSE)),"")</f>
        <v/>
      </c>
      <c r="D124" t="str">
        <f>IFERROR(IF(HLOOKUP(D$13,'Quote Application form'!$C$113:$AR$264,ROW()-11,FALSE)=0,"",HLOOKUP(D$13,'Quote Application form'!$C$113:$AR$264,ROW()-11,FALSE)),"")</f>
        <v/>
      </c>
      <c r="E124" t="str">
        <f>IFERROR(IF(HLOOKUP(E$13,'Quote Application form'!$C$113:$AR$264,ROW()-11,FALSE)=0,"",HLOOKUP(E$13,'Quote Application form'!$C$113:$AR$264,ROW()-11,FALSE)),"")</f>
        <v/>
      </c>
      <c r="F124" t="str">
        <f>IFERROR(IF(HLOOKUP(F$13,'Quote Application form'!$C$113:$AR$264,ROW()-11,FALSE)=0,"",HLOOKUP(F$13,'Quote Application form'!$C$113:$AR$264,ROW()-11,FALSE)),"")</f>
        <v/>
      </c>
      <c r="G124" t="str">
        <f>IFERROR(IF(HLOOKUP(G$13,'Quote Application form'!$C$113:$AR$264,ROW()-11,FALSE)=0,"",HLOOKUP(G$13,'Quote Application form'!$C$113:$AR$264,ROW()-11,FALSE)),"")</f>
        <v/>
      </c>
      <c r="H124" t="str">
        <f>IFERROR(IF(HLOOKUP(H$13,'Quote Application form'!$C$113:$AR$264,ROW()-11,FALSE)=0,"",HLOOKUP(H$13,'Quote Application form'!$C$113:$AR$264,ROW()-11,FALSE)),"")</f>
        <v/>
      </c>
      <c r="I124" t="str">
        <f>IFERROR(IF(HLOOKUP(I$13,'Quote Application form'!$C$113:$AR$264,ROW()-11,FALSE)=0,"",HLOOKUP(I$13,'Quote Application form'!$C$113:$AR$264,ROW()-11,FALSE)),"")</f>
        <v/>
      </c>
      <c r="J124" t="str">
        <f>IFERROR(IF(HLOOKUP(J$13,'Quote Application form'!$C$113:$AR$264,ROW()-11,FALSE)=0,"",HLOOKUP(J$13,'Quote Application form'!$C$113:$AR$264,ROW()-11,FALSE)),"")</f>
        <v/>
      </c>
      <c r="K124" t="str">
        <f>IFERROR(IF(HLOOKUP(K$13,'Quote Application form'!$C$113:$AR$264,ROW()-11,FALSE)=0,"",HLOOKUP(K$13,'Quote Application form'!$C$113:$AR$264,ROW()-11,FALSE)),"")</f>
        <v/>
      </c>
      <c r="L124" t="str">
        <f>IFERROR(IF(HLOOKUP(L$13,'Quote Application form'!$C$113:$AR$264,ROW()-11,FALSE)=0,"",HLOOKUP(L$13,'Quote Application form'!$C$113:$AR$264,ROW()-11,FALSE)),"")</f>
        <v/>
      </c>
      <c r="M124" t="str">
        <f>IFERROR(IF(HLOOKUP(M$13,'Quote Application form'!$C$113:$AR$264,ROW()-11,FALSE)=0,"",HLOOKUP(M$13,'Quote Application form'!$C$113:$AR$264,ROW()-11,FALSE)),"")</f>
        <v/>
      </c>
      <c r="N124" t="str">
        <f>IFERROR(IF(HLOOKUP(N$13,'Quote Application form'!$C$113:$AR$264,ROW()-11,FALSE)=0,"",HLOOKUP(N$13,'Quote Application form'!$C$113:$AR$264,ROW()-11,FALSE)),"")</f>
        <v/>
      </c>
      <c r="O124" t="str">
        <f>IFERROR(IF(HLOOKUP(O$13,'Quote Application form'!$C$113:$AR$264,ROW()-11,FALSE)=0,"",HLOOKUP(O$13,'Quote Application form'!$C$113:$AR$264,ROW()-11,FALSE)),"")</f>
        <v/>
      </c>
      <c r="P124" t="str">
        <f>IFERROR(IF(HLOOKUP(P$13,'Quote Application form'!$C$113:$AR$264,ROW()-11,FALSE)=0,"",HLOOKUP(P$13,'Quote Application form'!$C$113:$AR$264,ROW()-11,FALSE)),"")</f>
        <v/>
      </c>
      <c r="Q124" t="str">
        <f>IFERROR(IF(HLOOKUP(Q$13,'Quote Application form'!$C$113:$AR$264,ROW()-11,FALSE)=0,"",HLOOKUP(Q$13,'Quote Application form'!$C$113:$AR$264,ROW()-11,FALSE)),"")</f>
        <v/>
      </c>
      <c r="R124" t="str">
        <f>IFERROR(IF(HLOOKUP(R$13,'Quote Application form'!$C$113:$AR$264,ROW()-11,FALSE)=0,"",HLOOKUP(R$13,'Quote Application form'!$C$113:$AR$264,ROW()-11,FALSE)),"")</f>
        <v/>
      </c>
      <c r="S124" t="str">
        <f>IFERROR(IF(HLOOKUP(S$13,'Quote Application form'!$C$113:$AR$264,ROW()-11,FALSE)=0,"",HLOOKUP(S$13,'Quote Application form'!$C$113:$AR$264,ROW()-11,FALSE)),"")</f>
        <v/>
      </c>
      <c r="T124" t="str">
        <f>IFERROR(IF(HLOOKUP(T$13,'Quote Application form'!$C$113:$AR$264,ROW()-11,FALSE)=0,"",HLOOKUP(T$13,'Quote Application form'!$C$113:$AR$264,ROW()-11,FALSE)),"")</f>
        <v/>
      </c>
      <c r="U124" t="str">
        <f>IFERROR(IF(HLOOKUP(U$13,'Quote Application form'!$C$113:$AR$264,ROW()-11,FALSE)=0,"",HLOOKUP(U$13,'Quote Application form'!$C$113:$AR$264,ROW()-11,FALSE)),"")</f>
        <v/>
      </c>
      <c r="V124" t="str">
        <f>IFERROR(IF(HLOOKUP(V$13,'Quote Application form'!$C$113:$AR$264,ROW()-11,FALSE)=0,"",HLOOKUP(V$13,'Quote Application form'!$C$113:$AR$264,ROW()-11,FALSE)),"")</f>
        <v/>
      </c>
      <c r="W124" t="str">
        <f>IFERROR(IF(HLOOKUP(W$13,'Quote Application form'!$C$113:$AR$264,ROW()-11,FALSE)=0,"",HLOOKUP(W$13,'Quote Application form'!$C$113:$AR$264,ROW()-11,FALSE)),"")</f>
        <v/>
      </c>
      <c r="X124" t="str">
        <f>IFERROR(IF(HLOOKUP(X$13,'Quote Application form'!$C$113:$AR$264,ROW()-11,FALSE)=0,"",HLOOKUP(X$13,'Quote Application form'!$C$113:$AR$264,ROW()-11,FALSE)),"")</f>
        <v/>
      </c>
      <c r="Y124" t="str">
        <f>IFERROR(IF(HLOOKUP(Y$13,'Quote Application form'!$C$113:$AR$264,ROW()-11,FALSE)=0,"",HLOOKUP(Y$13,'Quote Application form'!$C$113:$AR$264,ROW()-11,FALSE)),"")</f>
        <v/>
      </c>
      <c r="Z124" t="str">
        <f>IFERROR(IF(HLOOKUP(Z$13,'Quote Application form'!$C$113:$AR$264,ROW()-11,FALSE)=0,"",HLOOKUP(Z$13,'Quote Application form'!$C$113:$AR$264,ROW()-11,FALSE)),"")</f>
        <v/>
      </c>
      <c r="AA124" t="str">
        <f>IFERROR(IF(HLOOKUP(AA$13,'Quote Application form'!$C$113:$AR$264,ROW()-11,FALSE)=0,"",HLOOKUP(AA$13,'Quote Application form'!$C$113:$AR$264,ROW()-11,FALSE)),"")</f>
        <v/>
      </c>
      <c r="AB124" t="str">
        <f>IFERROR(IF(HLOOKUP(AB$13,'Quote Application form'!$C$113:$AR$264,ROW()-11,FALSE)=0,"",HLOOKUP(AB$13,'Quote Application form'!$C$113:$AR$264,ROW()-11,FALSE)),"")</f>
        <v/>
      </c>
      <c r="AC124" t="str">
        <f>IFERROR(IF(HLOOKUP(AC$13,'Quote Application form'!$C$113:$AR$264,ROW()-11,FALSE)=0,"",HLOOKUP(AC$13,'Quote Application form'!$C$113:$AR$264,ROW()-11,FALSE)),"")</f>
        <v/>
      </c>
      <c r="AD124" t="str">
        <f>IFERROR(IF(HLOOKUP(AD$13,'Quote Application form'!$C$113:$AR$264,ROW()-11,FALSE)=0,"",HLOOKUP(AD$13,'Quote Application form'!$C$113:$AR$264,ROW()-11,FALSE)),"")</f>
        <v/>
      </c>
      <c r="AE124" t="str">
        <f>IFERROR(IF(HLOOKUP(AE$13,'Quote Application form'!$C$113:$AR$264,ROW()-11,FALSE)=0,"",HLOOKUP(AE$13,'Quote Application form'!$C$113:$AR$264,ROW()-11,FALSE)),"")</f>
        <v/>
      </c>
      <c r="AF124" t="str">
        <f>IF('Quote Application form'!AJ225=0,"",HLOOKUP(AF$13,'Quote Application form'!$C$113:$AR$264,ROW()-11,FALSE))</f>
        <v/>
      </c>
      <c r="AG124" t="str">
        <f>IF('Quote Application form'!AK225=0,"",HLOOKUP(AG$13,'Quote Application form'!$C$113:$AR$264,ROW()-11,FALSE))</f>
        <v/>
      </c>
      <c r="AH124" t="str">
        <f>IF('Quote Application form'!AL225=0,"",HLOOKUP(AH$13,'Quote Application form'!$C$113:$AR$264,ROW()-11,FALSE))</f>
        <v/>
      </c>
      <c r="AI124" t="str">
        <f>IF('Quote Application form'!AM225=0,"",HLOOKUP(AI$13,'Quote Application form'!$C$113:$AR$264,ROW()-11,FALSE))</f>
        <v/>
      </c>
      <c r="AJ124" t="str">
        <f>IF('Quote Application form'!AN225=0,"",HLOOKUP(AJ$13,'Quote Application form'!$C$113:$AR$264,ROW()-11,FALSE))</f>
        <v/>
      </c>
      <c r="AK124" t="str">
        <f>IF('Quote Application form'!AO225=0,"",HLOOKUP(AK$13,'Quote Application form'!$C$113:$AR$264,ROW()-11,FALSE))</f>
        <v/>
      </c>
      <c r="AL124" t="str">
        <f>IF('Quote Application form'!AP225=0,"",HLOOKUP(AL$13,'Quote Application form'!$C$113:$AR$264,ROW()-11,FALSE))</f>
        <v/>
      </c>
      <c r="AM124" t="str">
        <f>IF('Quote Application form'!AQ225=0,"",HLOOKUP(AM$13,'Quote Application form'!$C$113:$AR$264,ROW()-11,FALSE))</f>
        <v/>
      </c>
      <c r="AN124" t="str">
        <f>IF('Quote Application form'!AR225=0,"",HLOOKUP(AN$13,'Quote Application form'!$C$113:$AR$264,ROW()-11,FALSE))</f>
        <v/>
      </c>
      <c r="AO124" t="str">
        <f>IF('Quote Application form'!AS225=0,"",HLOOKUP(AO$13,'Quote Application form'!$C$113:$AR$264,ROW()-11,FALSE))</f>
        <v/>
      </c>
      <c r="AP124" t="str">
        <f>IF('Quote Application form'!AT225=0,"",HLOOKUP(AP$13,'Quote Application form'!$C$113:$AR$264,ROW()-11,FALSE))</f>
        <v/>
      </c>
    </row>
    <row r="125" spans="1:42" x14ac:dyDescent="0.2">
      <c r="A125" t="str">
        <f>IFERROR(IF(HLOOKUP(A$13,'Quote Application form'!$C$113:$AR$264,ROW()-11,FALSE)=0,"",HLOOKUP(A$13,'Quote Application form'!$C$113:$AR$264,ROW()-11,FALSE)),"")</f>
        <v/>
      </c>
      <c r="B125" t="str">
        <f>IFERROR(IF(HLOOKUP(B$13,'Quote Application form'!$C$113:$AR$264,ROW()-11,FALSE)=0,"",HLOOKUP(B$13,'Quote Application form'!$C$113:$AR$264,ROW()-11,FALSE)),"")</f>
        <v/>
      </c>
      <c r="C125" t="str">
        <f>IFERROR(IF(HLOOKUP(C$13,'Quote Application form'!$C$113:$AR$264,ROW()-11,FALSE)=0,"",HLOOKUP(C$13,'Quote Application form'!$C$113:$AR$264,ROW()-11,FALSE)),"")</f>
        <v/>
      </c>
      <c r="D125" t="str">
        <f>IFERROR(IF(HLOOKUP(D$13,'Quote Application form'!$C$113:$AR$264,ROW()-11,FALSE)=0,"",HLOOKUP(D$13,'Quote Application form'!$C$113:$AR$264,ROW()-11,FALSE)),"")</f>
        <v/>
      </c>
      <c r="E125" t="str">
        <f>IFERROR(IF(HLOOKUP(E$13,'Quote Application form'!$C$113:$AR$264,ROW()-11,FALSE)=0,"",HLOOKUP(E$13,'Quote Application form'!$C$113:$AR$264,ROW()-11,FALSE)),"")</f>
        <v/>
      </c>
      <c r="F125" t="str">
        <f>IFERROR(IF(HLOOKUP(F$13,'Quote Application form'!$C$113:$AR$264,ROW()-11,FALSE)=0,"",HLOOKUP(F$13,'Quote Application form'!$C$113:$AR$264,ROW()-11,FALSE)),"")</f>
        <v/>
      </c>
      <c r="G125" t="str">
        <f>IFERROR(IF(HLOOKUP(G$13,'Quote Application form'!$C$113:$AR$264,ROW()-11,FALSE)=0,"",HLOOKUP(G$13,'Quote Application form'!$C$113:$AR$264,ROW()-11,FALSE)),"")</f>
        <v/>
      </c>
      <c r="H125" t="str">
        <f>IFERROR(IF(HLOOKUP(H$13,'Quote Application form'!$C$113:$AR$264,ROW()-11,FALSE)=0,"",HLOOKUP(H$13,'Quote Application form'!$C$113:$AR$264,ROW()-11,FALSE)),"")</f>
        <v/>
      </c>
      <c r="I125" t="str">
        <f>IFERROR(IF(HLOOKUP(I$13,'Quote Application form'!$C$113:$AR$264,ROW()-11,FALSE)=0,"",HLOOKUP(I$13,'Quote Application form'!$C$113:$AR$264,ROW()-11,FALSE)),"")</f>
        <v/>
      </c>
      <c r="J125" t="str">
        <f>IFERROR(IF(HLOOKUP(J$13,'Quote Application form'!$C$113:$AR$264,ROW()-11,FALSE)=0,"",HLOOKUP(J$13,'Quote Application form'!$C$113:$AR$264,ROW()-11,FALSE)),"")</f>
        <v/>
      </c>
      <c r="K125" t="str">
        <f>IFERROR(IF(HLOOKUP(K$13,'Quote Application form'!$C$113:$AR$264,ROW()-11,FALSE)=0,"",HLOOKUP(K$13,'Quote Application form'!$C$113:$AR$264,ROW()-11,FALSE)),"")</f>
        <v/>
      </c>
      <c r="L125" t="str">
        <f>IFERROR(IF(HLOOKUP(L$13,'Quote Application form'!$C$113:$AR$264,ROW()-11,FALSE)=0,"",HLOOKUP(L$13,'Quote Application form'!$C$113:$AR$264,ROW()-11,FALSE)),"")</f>
        <v/>
      </c>
      <c r="M125" t="str">
        <f>IFERROR(IF(HLOOKUP(M$13,'Quote Application form'!$C$113:$AR$264,ROW()-11,FALSE)=0,"",HLOOKUP(M$13,'Quote Application form'!$C$113:$AR$264,ROW()-11,FALSE)),"")</f>
        <v/>
      </c>
      <c r="N125" t="str">
        <f>IFERROR(IF(HLOOKUP(N$13,'Quote Application form'!$C$113:$AR$264,ROW()-11,FALSE)=0,"",HLOOKUP(N$13,'Quote Application form'!$C$113:$AR$264,ROW()-11,FALSE)),"")</f>
        <v/>
      </c>
      <c r="O125" t="str">
        <f>IFERROR(IF(HLOOKUP(O$13,'Quote Application form'!$C$113:$AR$264,ROW()-11,FALSE)=0,"",HLOOKUP(O$13,'Quote Application form'!$C$113:$AR$264,ROW()-11,FALSE)),"")</f>
        <v/>
      </c>
      <c r="P125" t="str">
        <f>IFERROR(IF(HLOOKUP(P$13,'Quote Application form'!$C$113:$AR$264,ROW()-11,FALSE)=0,"",HLOOKUP(P$13,'Quote Application form'!$C$113:$AR$264,ROW()-11,FALSE)),"")</f>
        <v/>
      </c>
      <c r="Q125" t="str">
        <f>IFERROR(IF(HLOOKUP(Q$13,'Quote Application form'!$C$113:$AR$264,ROW()-11,FALSE)=0,"",HLOOKUP(Q$13,'Quote Application form'!$C$113:$AR$264,ROW()-11,FALSE)),"")</f>
        <v/>
      </c>
      <c r="R125" t="str">
        <f>IFERROR(IF(HLOOKUP(R$13,'Quote Application form'!$C$113:$AR$264,ROW()-11,FALSE)=0,"",HLOOKUP(R$13,'Quote Application form'!$C$113:$AR$264,ROW()-11,FALSE)),"")</f>
        <v/>
      </c>
      <c r="S125" t="str">
        <f>IFERROR(IF(HLOOKUP(S$13,'Quote Application form'!$C$113:$AR$264,ROW()-11,FALSE)=0,"",HLOOKUP(S$13,'Quote Application form'!$C$113:$AR$264,ROW()-11,FALSE)),"")</f>
        <v/>
      </c>
      <c r="T125" t="str">
        <f>IFERROR(IF(HLOOKUP(T$13,'Quote Application form'!$C$113:$AR$264,ROW()-11,FALSE)=0,"",HLOOKUP(T$13,'Quote Application form'!$C$113:$AR$264,ROW()-11,FALSE)),"")</f>
        <v/>
      </c>
      <c r="U125" t="str">
        <f>IFERROR(IF(HLOOKUP(U$13,'Quote Application form'!$C$113:$AR$264,ROW()-11,FALSE)=0,"",HLOOKUP(U$13,'Quote Application form'!$C$113:$AR$264,ROW()-11,FALSE)),"")</f>
        <v/>
      </c>
      <c r="V125" t="str">
        <f>IFERROR(IF(HLOOKUP(V$13,'Quote Application form'!$C$113:$AR$264,ROW()-11,FALSE)=0,"",HLOOKUP(V$13,'Quote Application form'!$C$113:$AR$264,ROW()-11,FALSE)),"")</f>
        <v/>
      </c>
      <c r="W125" t="str">
        <f>IFERROR(IF(HLOOKUP(W$13,'Quote Application form'!$C$113:$AR$264,ROW()-11,FALSE)=0,"",HLOOKUP(W$13,'Quote Application form'!$C$113:$AR$264,ROW()-11,FALSE)),"")</f>
        <v/>
      </c>
      <c r="X125" t="str">
        <f>IFERROR(IF(HLOOKUP(X$13,'Quote Application form'!$C$113:$AR$264,ROW()-11,FALSE)=0,"",HLOOKUP(X$13,'Quote Application form'!$C$113:$AR$264,ROW()-11,FALSE)),"")</f>
        <v/>
      </c>
      <c r="Y125" t="str">
        <f>IFERROR(IF(HLOOKUP(Y$13,'Quote Application form'!$C$113:$AR$264,ROW()-11,FALSE)=0,"",HLOOKUP(Y$13,'Quote Application form'!$C$113:$AR$264,ROW()-11,FALSE)),"")</f>
        <v/>
      </c>
      <c r="Z125" t="str">
        <f>IFERROR(IF(HLOOKUP(Z$13,'Quote Application form'!$C$113:$AR$264,ROW()-11,FALSE)=0,"",HLOOKUP(Z$13,'Quote Application form'!$C$113:$AR$264,ROW()-11,FALSE)),"")</f>
        <v/>
      </c>
      <c r="AA125" t="str">
        <f>IFERROR(IF(HLOOKUP(AA$13,'Quote Application form'!$C$113:$AR$264,ROW()-11,FALSE)=0,"",HLOOKUP(AA$13,'Quote Application form'!$C$113:$AR$264,ROW()-11,FALSE)),"")</f>
        <v/>
      </c>
      <c r="AB125" t="str">
        <f>IFERROR(IF(HLOOKUP(AB$13,'Quote Application form'!$C$113:$AR$264,ROW()-11,FALSE)=0,"",HLOOKUP(AB$13,'Quote Application form'!$C$113:$AR$264,ROW()-11,FALSE)),"")</f>
        <v/>
      </c>
      <c r="AC125" t="str">
        <f>IFERROR(IF(HLOOKUP(AC$13,'Quote Application form'!$C$113:$AR$264,ROW()-11,FALSE)=0,"",HLOOKUP(AC$13,'Quote Application form'!$C$113:$AR$264,ROW()-11,FALSE)),"")</f>
        <v/>
      </c>
      <c r="AD125" t="str">
        <f>IFERROR(IF(HLOOKUP(AD$13,'Quote Application form'!$C$113:$AR$264,ROW()-11,FALSE)=0,"",HLOOKUP(AD$13,'Quote Application form'!$C$113:$AR$264,ROW()-11,FALSE)),"")</f>
        <v/>
      </c>
      <c r="AE125" t="str">
        <f>IFERROR(IF(HLOOKUP(AE$13,'Quote Application form'!$C$113:$AR$264,ROW()-11,FALSE)=0,"",HLOOKUP(AE$13,'Quote Application form'!$C$113:$AR$264,ROW()-11,FALSE)),"")</f>
        <v/>
      </c>
      <c r="AF125" t="str">
        <f>IF('Quote Application form'!AJ226=0,"",HLOOKUP(AF$13,'Quote Application form'!$C$113:$AR$264,ROW()-11,FALSE))</f>
        <v/>
      </c>
      <c r="AG125" t="str">
        <f>IF('Quote Application form'!AK226=0,"",HLOOKUP(AG$13,'Quote Application form'!$C$113:$AR$264,ROW()-11,FALSE))</f>
        <v/>
      </c>
      <c r="AH125" t="str">
        <f>IF('Quote Application form'!AL226=0,"",HLOOKUP(AH$13,'Quote Application form'!$C$113:$AR$264,ROW()-11,FALSE))</f>
        <v/>
      </c>
      <c r="AI125" t="str">
        <f>IF('Quote Application form'!AM226=0,"",HLOOKUP(AI$13,'Quote Application form'!$C$113:$AR$264,ROW()-11,FALSE))</f>
        <v/>
      </c>
      <c r="AJ125" t="str">
        <f>IF('Quote Application form'!AN226=0,"",HLOOKUP(AJ$13,'Quote Application form'!$C$113:$AR$264,ROW()-11,FALSE))</f>
        <v/>
      </c>
      <c r="AK125" t="str">
        <f>IF('Quote Application form'!AO226=0,"",HLOOKUP(AK$13,'Quote Application form'!$C$113:$AR$264,ROW()-11,FALSE))</f>
        <v/>
      </c>
      <c r="AL125" t="str">
        <f>IF('Quote Application form'!AP226=0,"",HLOOKUP(AL$13,'Quote Application form'!$C$113:$AR$264,ROW()-11,FALSE))</f>
        <v/>
      </c>
      <c r="AM125" t="str">
        <f>IF('Quote Application form'!AQ226=0,"",HLOOKUP(AM$13,'Quote Application form'!$C$113:$AR$264,ROW()-11,FALSE))</f>
        <v/>
      </c>
      <c r="AN125" t="str">
        <f>IF('Quote Application form'!AR226=0,"",HLOOKUP(AN$13,'Quote Application form'!$C$113:$AR$264,ROW()-11,FALSE))</f>
        <v/>
      </c>
      <c r="AO125" t="str">
        <f>IF('Quote Application form'!AS226=0,"",HLOOKUP(AO$13,'Quote Application form'!$C$113:$AR$264,ROW()-11,FALSE))</f>
        <v/>
      </c>
      <c r="AP125" t="str">
        <f>IF('Quote Application form'!AT226=0,"",HLOOKUP(AP$13,'Quote Application form'!$C$113:$AR$264,ROW()-11,FALSE))</f>
        <v/>
      </c>
    </row>
    <row r="126" spans="1:42" x14ac:dyDescent="0.2">
      <c r="A126" t="str">
        <f>IFERROR(IF(HLOOKUP(A$13,'Quote Application form'!$C$113:$AR$264,ROW()-11,FALSE)=0,"",HLOOKUP(A$13,'Quote Application form'!$C$113:$AR$264,ROW()-11,FALSE)),"")</f>
        <v/>
      </c>
      <c r="B126" t="str">
        <f>IFERROR(IF(HLOOKUP(B$13,'Quote Application form'!$C$113:$AR$264,ROW()-11,FALSE)=0,"",HLOOKUP(B$13,'Quote Application form'!$C$113:$AR$264,ROW()-11,FALSE)),"")</f>
        <v/>
      </c>
      <c r="C126" t="str">
        <f>IFERROR(IF(HLOOKUP(C$13,'Quote Application form'!$C$113:$AR$264,ROW()-11,FALSE)=0,"",HLOOKUP(C$13,'Quote Application form'!$C$113:$AR$264,ROW()-11,FALSE)),"")</f>
        <v/>
      </c>
      <c r="D126" t="str">
        <f>IFERROR(IF(HLOOKUP(D$13,'Quote Application form'!$C$113:$AR$264,ROW()-11,FALSE)=0,"",HLOOKUP(D$13,'Quote Application form'!$C$113:$AR$264,ROW()-11,FALSE)),"")</f>
        <v/>
      </c>
      <c r="E126" t="str">
        <f>IFERROR(IF(HLOOKUP(E$13,'Quote Application form'!$C$113:$AR$264,ROW()-11,FALSE)=0,"",HLOOKUP(E$13,'Quote Application form'!$C$113:$AR$264,ROW()-11,FALSE)),"")</f>
        <v/>
      </c>
      <c r="F126" t="str">
        <f>IFERROR(IF(HLOOKUP(F$13,'Quote Application form'!$C$113:$AR$264,ROW()-11,FALSE)=0,"",HLOOKUP(F$13,'Quote Application form'!$C$113:$AR$264,ROW()-11,FALSE)),"")</f>
        <v/>
      </c>
      <c r="G126" t="str">
        <f>IFERROR(IF(HLOOKUP(G$13,'Quote Application form'!$C$113:$AR$264,ROW()-11,FALSE)=0,"",HLOOKUP(G$13,'Quote Application form'!$C$113:$AR$264,ROW()-11,FALSE)),"")</f>
        <v/>
      </c>
      <c r="H126" t="str">
        <f>IFERROR(IF(HLOOKUP(H$13,'Quote Application form'!$C$113:$AR$264,ROW()-11,FALSE)=0,"",HLOOKUP(H$13,'Quote Application form'!$C$113:$AR$264,ROW()-11,FALSE)),"")</f>
        <v/>
      </c>
      <c r="I126" t="str">
        <f>IFERROR(IF(HLOOKUP(I$13,'Quote Application form'!$C$113:$AR$264,ROW()-11,FALSE)=0,"",HLOOKUP(I$13,'Quote Application form'!$C$113:$AR$264,ROW()-11,FALSE)),"")</f>
        <v/>
      </c>
      <c r="J126" t="str">
        <f>IFERROR(IF(HLOOKUP(J$13,'Quote Application form'!$C$113:$AR$264,ROW()-11,FALSE)=0,"",HLOOKUP(J$13,'Quote Application form'!$C$113:$AR$264,ROW()-11,FALSE)),"")</f>
        <v/>
      </c>
      <c r="K126" t="str">
        <f>IFERROR(IF(HLOOKUP(K$13,'Quote Application form'!$C$113:$AR$264,ROW()-11,FALSE)=0,"",HLOOKUP(K$13,'Quote Application form'!$C$113:$AR$264,ROW()-11,FALSE)),"")</f>
        <v/>
      </c>
      <c r="L126" t="str">
        <f>IFERROR(IF(HLOOKUP(L$13,'Quote Application form'!$C$113:$AR$264,ROW()-11,FALSE)=0,"",HLOOKUP(L$13,'Quote Application form'!$C$113:$AR$264,ROW()-11,FALSE)),"")</f>
        <v/>
      </c>
      <c r="M126" t="str">
        <f>IFERROR(IF(HLOOKUP(M$13,'Quote Application form'!$C$113:$AR$264,ROW()-11,FALSE)=0,"",HLOOKUP(M$13,'Quote Application form'!$C$113:$AR$264,ROW()-11,FALSE)),"")</f>
        <v/>
      </c>
      <c r="N126" t="str">
        <f>IFERROR(IF(HLOOKUP(N$13,'Quote Application form'!$C$113:$AR$264,ROW()-11,FALSE)=0,"",HLOOKUP(N$13,'Quote Application form'!$C$113:$AR$264,ROW()-11,FALSE)),"")</f>
        <v/>
      </c>
      <c r="O126" t="str">
        <f>IFERROR(IF(HLOOKUP(O$13,'Quote Application form'!$C$113:$AR$264,ROW()-11,FALSE)=0,"",HLOOKUP(O$13,'Quote Application form'!$C$113:$AR$264,ROW()-11,FALSE)),"")</f>
        <v/>
      </c>
      <c r="P126" t="str">
        <f>IFERROR(IF(HLOOKUP(P$13,'Quote Application form'!$C$113:$AR$264,ROW()-11,FALSE)=0,"",HLOOKUP(P$13,'Quote Application form'!$C$113:$AR$264,ROW()-11,FALSE)),"")</f>
        <v/>
      </c>
      <c r="Q126" t="str">
        <f>IFERROR(IF(HLOOKUP(Q$13,'Quote Application form'!$C$113:$AR$264,ROW()-11,FALSE)=0,"",HLOOKUP(Q$13,'Quote Application form'!$C$113:$AR$264,ROW()-11,FALSE)),"")</f>
        <v/>
      </c>
      <c r="R126" t="str">
        <f>IFERROR(IF(HLOOKUP(R$13,'Quote Application form'!$C$113:$AR$264,ROW()-11,FALSE)=0,"",HLOOKUP(R$13,'Quote Application form'!$C$113:$AR$264,ROW()-11,FALSE)),"")</f>
        <v/>
      </c>
      <c r="S126" t="str">
        <f>IFERROR(IF(HLOOKUP(S$13,'Quote Application form'!$C$113:$AR$264,ROW()-11,FALSE)=0,"",HLOOKUP(S$13,'Quote Application form'!$C$113:$AR$264,ROW()-11,FALSE)),"")</f>
        <v/>
      </c>
      <c r="T126" t="str">
        <f>IFERROR(IF(HLOOKUP(T$13,'Quote Application form'!$C$113:$AR$264,ROW()-11,FALSE)=0,"",HLOOKUP(T$13,'Quote Application form'!$C$113:$AR$264,ROW()-11,FALSE)),"")</f>
        <v/>
      </c>
      <c r="U126" t="str">
        <f>IFERROR(IF(HLOOKUP(U$13,'Quote Application form'!$C$113:$AR$264,ROW()-11,FALSE)=0,"",HLOOKUP(U$13,'Quote Application form'!$C$113:$AR$264,ROW()-11,FALSE)),"")</f>
        <v/>
      </c>
      <c r="V126" t="str">
        <f>IFERROR(IF(HLOOKUP(V$13,'Quote Application form'!$C$113:$AR$264,ROW()-11,FALSE)=0,"",HLOOKUP(V$13,'Quote Application form'!$C$113:$AR$264,ROW()-11,FALSE)),"")</f>
        <v/>
      </c>
      <c r="W126" t="str">
        <f>IFERROR(IF(HLOOKUP(W$13,'Quote Application form'!$C$113:$AR$264,ROW()-11,FALSE)=0,"",HLOOKUP(W$13,'Quote Application form'!$C$113:$AR$264,ROW()-11,FALSE)),"")</f>
        <v/>
      </c>
      <c r="X126" t="str">
        <f>IFERROR(IF(HLOOKUP(X$13,'Quote Application form'!$C$113:$AR$264,ROW()-11,FALSE)=0,"",HLOOKUP(X$13,'Quote Application form'!$C$113:$AR$264,ROW()-11,FALSE)),"")</f>
        <v/>
      </c>
      <c r="Y126" t="str">
        <f>IFERROR(IF(HLOOKUP(Y$13,'Quote Application form'!$C$113:$AR$264,ROW()-11,FALSE)=0,"",HLOOKUP(Y$13,'Quote Application form'!$C$113:$AR$264,ROW()-11,FALSE)),"")</f>
        <v/>
      </c>
      <c r="Z126" t="str">
        <f>IFERROR(IF(HLOOKUP(Z$13,'Quote Application form'!$C$113:$AR$264,ROW()-11,FALSE)=0,"",HLOOKUP(Z$13,'Quote Application form'!$C$113:$AR$264,ROW()-11,FALSE)),"")</f>
        <v/>
      </c>
      <c r="AA126" t="str">
        <f>IFERROR(IF(HLOOKUP(AA$13,'Quote Application form'!$C$113:$AR$264,ROW()-11,FALSE)=0,"",HLOOKUP(AA$13,'Quote Application form'!$C$113:$AR$264,ROW()-11,FALSE)),"")</f>
        <v/>
      </c>
      <c r="AB126" t="str">
        <f>IFERROR(IF(HLOOKUP(AB$13,'Quote Application form'!$C$113:$AR$264,ROW()-11,FALSE)=0,"",HLOOKUP(AB$13,'Quote Application form'!$C$113:$AR$264,ROW()-11,FALSE)),"")</f>
        <v/>
      </c>
      <c r="AC126" t="str">
        <f>IFERROR(IF(HLOOKUP(AC$13,'Quote Application form'!$C$113:$AR$264,ROW()-11,FALSE)=0,"",HLOOKUP(AC$13,'Quote Application form'!$C$113:$AR$264,ROW()-11,FALSE)),"")</f>
        <v/>
      </c>
      <c r="AD126" t="str">
        <f>IFERROR(IF(HLOOKUP(AD$13,'Quote Application form'!$C$113:$AR$264,ROW()-11,FALSE)=0,"",HLOOKUP(AD$13,'Quote Application form'!$C$113:$AR$264,ROW()-11,FALSE)),"")</f>
        <v/>
      </c>
      <c r="AE126" t="str">
        <f>IFERROR(IF(HLOOKUP(AE$13,'Quote Application form'!$C$113:$AR$264,ROW()-11,FALSE)=0,"",HLOOKUP(AE$13,'Quote Application form'!$C$113:$AR$264,ROW()-11,FALSE)),"")</f>
        <v/>
      </c>
      <c r="AF126" t="str">
        <f>IF('Quote Application form'!AJ227=0,"",HLOOKUP(AF$13,'Quote Application form'!$C$113:$AR$264,ROW()-11,FALSE))</f>
        <v/>
      </c>
      <c r="AG126" t="str">
        <f>IF('Quote Application form'!AK227=0,"",HLOOKUP(AG$13,'Quote Application form'!$C$113:$AR$264,ROW()-11,FALSE))</f>
        <v/>
      </c>
      <c r="AH126" t="str">
        <f>IF('Quote Application form'!AL227=0,"",HLOOKUP(AH$13,'Quote Application form'!$C$113:$AR$264,ROW()-11,FALSE))</f>
        <v/>
      </c>
      <c r="AI126" t="str">
        <f>IF('Quote Application form'!AM227=0,"",HLOOKUP(AI$13,'Quote Application form'!$C$113:$AR$264,ROW()-11,FALSE))</f>
        <v/>
      </c>
      <c r="AJ126" t="str">
        <f>IF('Quote Application form'!AN227=0,"",HLOOKUP(AJ$13,'Quote Application form'!$C$113:$AR$264,ROW()-11,FALSE))</f>
        <v/>
      </c>
      <c r="AK126" t="str">
        <f>IF('Quote Application form'!AO227=0,"",HLOOKUP(AK$13,'Quote Application form'!$C$113:$AR$264,ROW()-11,FALSE))</f>
        <v/>
      </c>
      <c r="AL126" t="str">
        <f>IF('Quote Application form'!AP227=0,"",HLOOKUP(AL$13,'Quote Application form'!$C$113:$AR$264,ROW()-11,FALSE))</f>
        <v/>
      </c>
      <c r="AM126" t="str">
        <f>IF('Quote Application form'!AQ227=0,"",HLOOKUP(AM$13,'Quote Application form'!$C$113:$AR$264,ROW()-11,FALSE))</f>
        <v/>
      </c>
      <c r="AN126" t="str">
        <f>IF('Quote Application form'!AR227=0,"",HLOOKUP(AN$13,'Quote Application form'!$C$113:$AR$264,ROW()-11,FALSE))</f>
        <v/>
      </c>
      <c r="AO126" t="str">
        <f>IF('Quote Application form'!AS227=0,"",HLOOKUP(AO$13,'Quote Application form'!$C$113:$AR$264,ROW()-11,FALSE))</f>
        <v/>
      </c>
      <c r="AP126" t="str">
        <f>IF('Quote Application form'!AT227=0,"",HLOOKUP(AP$13,'Quote Application form'!$C$113:$AR$264,ROW()-11,FALSE))</f>
        <v/>
      </c>
    </row>
    <row r="127" spans="1:42" x14ac:dyDescent="0.2">
      <c r="A127" t="str">
        <f>IFERROR(IF(HLOOKUP(A$13,'Quote Application form'!$C$113:$AR$264,ROW()-11,FALSE)=0,"",HLOOKUP(A$13,'Quote Application form'!$C$113:$AR$264,ROW()-11,FALSE)),"")</f>
        <v/>
      </c>
      <c r="B127" t="str">
        <f>IFERROR(IF(HLOOKUP(B$13,'Quote Application form'!$C$113:$AR$264,ROW()-11,FALSE)=0,"",HLOOKUP(B$13,'Quote Application form'!$C$113:$AR$264,ROW()-11,FALSE)),"")</f>
        <v/>
      </c>
      <c r="C127" t="str">
        <f>IFERROR(IF(HLOOKUP(C$13,'Quote Application form'!$C$113:$AR$264,ROW()-11,FALSE)=0,"",HLOOKUP(C$13,'Quote Application form'!$C$113:$AR$264,ROW()-11,FALSE)),"")</f>
        <v/>
      </c>
      <c r="D127" t="str">
        <f>IFERROR(IF(HLOOKUP(D$13,'Quote Application form'!$C$113:$AR$264,ROW()-11,FALSE)=0,"",HLOOKUP(D$13,'Quote Application form'!$C$113:$AR$264,ROW()-11,FALSE)),"")</f>
        <v/>
      </c>
      <c r="E127" t="str">
        <f>IFERROR(IF(HLOOKUP(E$13,'Quote Application form'!$C$113:$AR$264,ROW()-11,FALSE)=0,"",HLOOKUP(E$13,'Quote Application form'!$C$113:$AR$264,ROW()-11,FALSE)),"")</f>
        <v/>
      </c>
      <c r="F127" t="str">
        <f>IFERROR(IF(HLOOKUP(F$13,'Quote Application form'!$C$113:$AR$264,ROW()-11,FALSE)=0,"",HLOOKUP(F$13,'Quote Application form'!$C$113:$AR$264,ROW()-11,FALSE)),"")</f>
        <v/>
      </c>
      <c r="G127" t="str">
        <f>IFERROR(IF(HLOOKUP(G$13,'Quote Application form'!$C$113:$AR$264,ROW()-11,FALSE)=0,"",HLOOKUP(G$13,'Quote Application form'!$C$113:$AR$264,ROW()-11,FALSE)),"")</f>
        <v/>
      </c>
      <c r="H127" t="str">
        <f>IFERROR(IF(HLOOKUP(H$13,'Quote Application form'!$C$113:$AR$264,ROW()-11,FALSE)=0,"",HLOOKUP(H$13,'Quote Application form'!$C$113:$AR$264,ROW()-11,FALSE)),"")</f>
        <v/>
      </c>
      <c r="I127" t="str">
        <f>IFERROR(IF(HLOOKUP(I$13,'Quote Application form'!$C$113:$AR$264,ROW()-11,FALSE)=0,"",HLOOKUP(I$13,'Quote Application form'!$C$113:$AR$264,ROW()-11,FALSE)),"")</f>
        <v/>
      </c>
      <c r="J127" t="str">
        <f>IFERROR(IF(HLOOKUP(J$13,'Quote Application form'!$C$113:$AR$264,ROW()-11,FALSE)=0,"",HLOOKUP(J$13,'Quote Application form'!$C$113:$AR$264,ROW()-11,FALSE)),"")</f>
        <v/>
      </c>
      <c r="K127" t="str">
        <f>IFERROR(IF(HLOOKUP(K$13,'Quote Application form'!$C$113:$AR$264,ROW()-11,FALSE)=0,"",HLOOKUP(K$13,'Quote Application form'!$C$113:$AR$264,ROW()-11,FALSE)),"")</f>
        <v/>
      </c>
      <c r="L127" t="str">
        <f>IFERROR(IF(HLOOKUP(L$13,'Quote Application form'!$C$113:$AR$264,ROW()-11,FALSE)=0,"",HLOOKUP(L$13,'Quote Application form'!$C$113:$AR$264,ROW()-11,FALSE)),"")</f>
        <v/>
      </c>
      <c r="M127" t="str">
        <f>IFERROR(IF(HLOOKUP(M$13,'Quote Application form'!$C$113:$AR$264,ROW()-11,FALSE)=0,"",HLOOKUP(M$13,'Quote Application form'!$C$113:$AR$264,ROW()-11,FALSE)),"")</f>
        <v/>
      </c>
      <c r="N127" t="str">
        <f>IFERROR(IF(HLOOKUP(N$13,'Quote Application form'!$C$113:$AR$264,ROW()-11,FALSE)=0,"",HLOOKUP(N$13,'Quote Application form'!$C$113:$AR$264,ROW()-11,FALSE)),"")</f>
        <v/>
      </c>
      <c r="O127" t="str">
        <f>IFERROR(IF(HLOOKUP(O$13,'Quote Application form'!$C$113:$AR$264,ROW()-11,FALSE)=0,"",HLOOKUP(O$13,'Quote Application form'!$C$113:$AR$264,ROW()-11,FALSE)),"")</f>
        <v/>
      </c>
      <c r="P127" t="str">
        <f>IFERROR(IF(HLOOKUP(P$13,'Quote Application form'!$C$113:$AR$264,ROW()-11,FALSE)=0,"",HLOOKUP(P$13,'Quote Application form'!$C$113:$AR$264,ROW()-11,FALSE)),"")</f>
        <v/>
      </c>
      <c r="Q127" t="str">
        <f>IFERROR(IF(HLOOKUP(Q$13,'Quote Application form'!$C$113:$AR$264,ROW()-11,FALSE)=0,"",HLOOKUP(Q$13,'Quote Application form'!$C$113:$AR$264,ROW()-11,FALSE)),"")</f>
        <v/>
      </c>
      <c r="R127" t="str">
        <f>IFERROR(IF(HLOOKUP(R$13,'Quote Application form'!$C$113:$AR$264,ROW()-11,FALSE)=0,"",HLOOKUP(R$13,'Quote Application form'!$C$113:$AR$264,ROW()-11,FALSE)),"")</f>
        <v/>
      </c>
      <c r="S127" t="str">
        <f>IFERROR(IF(HLOOKUP(S$13,'Quote Application form'!$C$113:$AR$264,ROW()-11,FALSE)=0,"",HLOOKUP(S$13,'Quote Application form'!$C$113:$AR$264,ROW()-11,FALSE)),"")</f>
        <v/>
      </c>
      <c r="T127" t="str">
        <f>IFERROR(IF(HLOOKUP(T$13,'Quote Application form'!$C$113:$AR$264,ROW()-11,FALSE)=0,"",HLOOKUP(T$13,'Quote Application form'!$C$113:$AR$264,ROW()-11,FALSE)),"")</f>
        <v/>
      </c>
      <c r="U127" t="str">
        <f>IFERROR(IF(HLOOKUP(U$13,'Quote Application form'!$C$113:$AR$264,ROW()-11,FALSE)=0,"",HLOOKUP(U$13,'Quote Application form'!$C$113:$AR$264,ROW()-11,FALSE)),"")</f>
        <v/>
      </c>
      <c r="V127" t="str">
        <f>IFERROR(IF(HLOOKUP(V$13,'Quote Application form'!$C$113:$AR$264,ROW()-11,FALSE)=0,"",HLOOKUP(V$13,'Quote Application form'!$C$113:$AR$264,ROW()-11,FALSE)),"")</f>
        <v/>
      </c>
      <c r="W127" t="str">
        <f>IFERROR(IF(HLOOKUP(W$13,'Quote Application form'!$C$113:$AR$264,ROW()-11,FALSE)=0,"",HLOOKUP(W$13,'Quote Application form'!$C$113:$AR$264,ROW()-11,FALSE)),"")</f>
        <v/>
      </c>
      <c r="X127" t="str">
        <f>IFERROR(IF(HLOOKUP(X$13,'Quote Application form'!$C$113:$AR$264,ROW()-11,FALSE)=0,"",HLOOKUP(X$13,'Quote Application form'!$C$113:$AR$264,ROW()-11,FALSE)),"")</f>
        <v/>
      </c>
      <c r="Y127" t="str">
        <f>IFERROR(IF(HLOOKUP(Y$13,'Quote Application form'!$C$113:$AR$264,ROW()-11,FALSE)=0,"",HLOOKUP(Y$13,'Quote Application form'!$C$113:$AR$264,ROW()-11,FALSE)),"")</f>
        <v/>
      </c>
      <c r="Z127" t="str">
        <f>IFERROR(IF(HLOOKUP(Z$13,'Quote Application form'!$C$113:$AR$264,ROW()-11,FALSE)=0,"",HLOOKUP(Z$13,'Quote Application form'!$C$113:$AR$264,ROW()-11,FALSE)),"")</f>
        <v/>
      </c>
      <c r="AA127" t="str">
        <f>IFERROR(IF(HLOOKUP(AA$13,'Quote Application form'!$C$113:$AR$264,ROW()-11,FALSE)=0,"",HLOOKUP(AA$13,'Quote Application form'!$C$113:$AR$264,ROW()-11,FALSE)),"")</f>
        <v/>
      </c>
      <c r="AB127" t="str">
        <f>IFERROR(IF(HLOOKUP(AB$13,'Quote Application form'!$C$113:$AR$264,ROW()-11,FALSE)=0,"",HLOOKUP(AB$13,'Quote Application form'!$C$113:$AR$264,ROW()-11,FALSE)),"")</f>
        <v/>
      </c>
      <c r="AC127" t="str">
        <f>IFERROR(IF(HLOOKUP(AC$13,'Quote Application form'!$C$113:$AR$264,ROW()-11,FALSE)=0,"",HLOOKUP(AC$13,'Quote Application form'!$C$113:$AR$264,ROW()-11,FALSE)),"")</f>
        <v/>
      </c>
      <c r="AD127" t="str">
        <f>IFERROR(IF(HLOOKUP(AD$13,'Quote Application form'!$C$113:$AR$264,ROW()-11,FALSE)=0,"",HLOOKUP(AD$13,'Quote Application form'!$C$113:$AR$264,ROW()-11,FALSE)),"")</f>
        <v/>
      </c>
      <c r="AE127" t="str">
        <f>IFERROR(IF(HLOOKUP(AE$13,'Quote Application form'!$C$113:$AR$264,ROW()-11,FALSE)=0,"",HLOOKUP(AE$13,'Quote Application form'!$C$113:$AR$264,ROW()-11,FALSE)),"")</f>
        <v/>
      </c>
      <c r="AF127" t="str">
        <f>IF('Quote Application form'!AJ228=0,"",HLOOKUP(AF$13,'Quote Application form'!$C$113:$AR$264,ROW()-11,FALSE))</f>
        <v/>
      </c>
      <c r="AG127" t="str">
        <f>IF('Quote Application form'!AK228=0,"",HLOOKUP(AG$13,'Quote Application form'!$C$113:$AR$264,ROW()-11,FALSE))</f>
        <v/>
      </c>
      <c r="AH127" t="str">
        <f>IF('Quote Application form'!AL228=0,"",HLOOKUP(AH$13,'Quote Application form'!$C$113:$AR$264,ROW()-11,FALSE))</f>
        <v/>
      </c>
      <c r="AI127" t="str">
        <f>IF('Quote Application form'!AM228=0,"",HLOOKUP(AI$13,'Quote Application form'!$C$113:$AR$264,ROW()-11,FALSE))</f>
        <v/>
      </c>
      <c r="AJ127" t="str">
        <f>IF('Quote Application form'!AN228=0,"",HLOOKUP(AJ$13,'Quote Application form'!$C$113:$AR$264,ROW()-11,FALSE))</f>
        <v/>
      </c>
      <c r="AK127" t="str">
        <f>IF('Quote Application form'!AO228=0,"",HLOOKUP(AK$13,'Quote Application form'!$C$113:$AR$264,ROW()-11,FALSE))</f>
        <v/>
      </c>
      <c r="AL127" t="str">
        <f>IF('Quote Application form'!AP228=0,"",HLOOKUP(AL$13,'Quote Application form'!$C$113:$AR$264,ROW()-11,FALSE))</f>
        <v/>
      </c>
      <c r="AM127" t="str">
        <f>IF('Quote Application form'!AQ228=0,"",HLOOKUP(AM$13,'Quote Application form'!$C$113:$AR$264,ROW()-11,FALSE))</f>
        <v/>
      </c>
      <c r="AN127" t="str">
        <f>IF('Quote Application form'!AR228=0,"",HLOOKUP(AN$13,'Quote Application form'!$C$113:$AR$264,ROW()-11,FALSE))</f>
        <v/>
      </c>
      <c r="AO127" t="str">
        <f>IF('Quote Application form'!AS228=0,"",HLOOKUP(AO$13,'Quote Application form'!$C$113:$AR$264,ROW()-11,FALSE))</f>
        <v/>
      </c>
      <c r="AP127" t="str">
        <f>IF('Quote Application form'!AT228=0,"",HLOOKUP(AP$13,'Quote Application form'!$C$113:$AR$264,ROW()-11,FALSE))</f>
        <v/>
      </c>
    </row>
    <row r="128" spans="1:42" x14ac:dyDescent="0.2">
      <c r="A128" t="str">
        <f>IFERROR(IF(HLOOKUP(A$13,'Quote Application form'!$C$113:$AR$264,ROW()-11,FALSE)=0,"",HLOOKUP(A$13,'Quote Application form'!$C$113:$AR$264,ROW()-11,FALSE)),"")</f>
        <v/>
      </c>
      <c r="B128" t="str">
        <f>IFERROR(IF(HLOOKUP(B$13,'Quote Application form'!$C$113:$AR$264,ROW()-11,FALSE)=0,"",HLOOKUP(B$13,'Quote Application form'!$C$113:$AR$264,ROW()-11,FALSE)),"")</f>
        <v/>
      </c>
      <c r="C128" t="str">
        <f>IFERROR(IF(HLOOKUP(C$13,'Quote Application form'!$C$113:$AR$264,ROW()-11,FALSE)=0,"",HLOOKUP(C$13,'Quote Application form'!$C$113:$AR$264,ROW()-11,FALSE)),"")</f>
        <v/>
      </c>
      <c r="D128" t="str">
        <f>IFERROR(IF(HLOOKUP(D$13,'Quote Application form'!$C$113:$AR$264,ROW()-11,FALSE)=0,"",HLOOKUP(D$13,'Quote Application form'!$C$113:$AR$264,ROW()-11,FALSE)),"")</f>
        <v/>
      </c>
      <c r="E128" t="str">
        <f>IFERROR(IF(HLOOKUP(E$13,'Quote Application form'!$C$113:$AR$264,ROW()-11,FALSE)=0,"",HLOOKUP(E$13,'Quote Application form'!$C$113:$AR$264,ROW()-11,FALSE)),"")</f>
        <v/>
      </c>
      <c r="F128" t="str">
        <f>IFERROR(IF(HLOOKUP(F$13,'Quote Application form'!$C$113:$AR$264,ROW()-11,FALSE)=0,"",HLOOKUP(F$13,'Quote Application form'!$C$113:$AR$264,ROW()-11,FALSE)),"")</f>
        <v/>
      </c>
      <c r="G128" t="str">
        <f>IFERROR(IF(HLOOKUP(G$13,'Quote Application form'!$C$113:$AR$264,ROW()-11,FALSE)=0,"",HLOOKUP(G$13,'Quote Application form'!$C$113:$AR$264,ROW()-11,FALSE)),"")</f>
        <v/>
      </c>
      <c r="H128" t="str">
        <f>IFERROR(IF(HLOOKUP(H$13,'Quote Application form'!$C$113:$AR$264,ROW()-11,FALSE)=0,"",HLOOKUP(H$13,'Quote Application form'!$C$113:$AR$264,ROW()-11,FALSE)),"")</f>
        <v/>
      </c>
      <c r="I128" t="str">
        <f>IFERROR(IF(HLOOKUP(I$13,'Quote Application form'!$C$113:$AR$264,ROW()-11,FALSE)=0,"",HLOOKUP(I$13,'Quote Application form'!$C$113:$AR$264,ROW()-11,FALSE)),"")</f>
        <v/>
      </c>
      <c r="J128" t="str">
        <f>IFERROR(IF(HLOOKUP(J$13,'Quote Application form'!$C$113:$AR$264,ROW()-11,FALSE)=0,"",HLOOKUP(J$13,'Quote Application form'!$C$113:$AR$264,ROW()-11,FALSE)),"")</f>
        <v/>
      </c>
      <c r="K128" t="str">
        <f>IFERROR(IF(HLOOKUP(K$13,'Quote Application form'!$C$113:$AR$264,ROW()-11,FALSE)=0,"",HLOOKUP(K$13,'Quote Application form'!$C$113:$AR$264,ROW()-11,FALSE)),"")</f>
        <v/>
      </c>
      <c r="L128" t="str">
        <f>IFERROR(IF(HLOOKUP(L$13,'Quote Application form'!$C$113:$AR$264,ROW()-11,FALSE)=0,"",HLOOKUP(L$13,'Quote Application form'!$C$113:$AR$264,ROW()-11,FALSE)),"")</f>
        <v/>
      </c>
      <c r="M128" t="str">
        <f>IFERROR(IF(HLOOKUP(M$13,'Quote Application form'!$C$113:$AR$264,ROW()-11,FALSE)=0,"",HLOOKUP(M$13,'Quote Application form'!$C$113:$AR$264,ROW()-11,FALSE)),"")</f>
        <v/>
      </c>
      <c r="N128" t="str">
        <f>IFERROR(IF(HLOOKUP(N$13,'Quote Application form'!$C$113:$AR$264,ROW()-11,FALSE)=0,"",HLOOKUP(N$13,'Quote Application form'!$C$113:$AR$264,ROW()-11,FALSE)),"")</f>
        <v/>
      </c>
      <c r="O128" t="str">
        <f>IFERROR(IF(HLOOKUP(O$13,'Quote Application form'!$C$113:$AR$264,ROW()-11,FALSE)=0,"",HLOOKUP(O$13,'Quote Application form'!$C$113:$AR$264,ROW()-11,FALSE)),"")</f>
        <v/>
      </c>
      <c r="P128" t="str">
        <f>IFERROR(IF(HLOOKUP(P$13,'Quote Application form'!$C$113:$AR$264,ROW()-11,FALSE)=0,"",HLOOKUP(P$13,'Quote Application form'!$C$113:$AR$264,ROW()-11,FALSE)),"")</f>
        <v/>
      </c>
      <c r="Q128" t="str">
        <f>IFERROR(IF(HLOOKUP(Q$13,'Quote Application form'!$C$113:$AR$264,ROW()-11,FALSE)=0,"",HLOOKUP(Q$13,'Quote Application form'!$C$113:$AR$264,ROW()-11,FALSE)),"")</f>
        <v/>
      </c>
      <c r="R128" t="str">
        <f>IFERROR(IF(HLOOKUP(R$13,'Quote Application form'!$C$113:$AR$264,ROW()-11,FALSE)=0,"",HLOOKUP(R$13,'Quote Application form'!$C$113:$AR$264,ROW()-11,FALSE)),"")</f>
        <v/>
      </c>
      <c r="S128" t="str">
        <f>IFERROR(IF(HLOOKUP(S$13,'Quote Application form'!$C$113:$AR$264,ROW()-11,FALSE)=0,"",HLOOKUP(S$13,'Quote Application form'!$C$113:$AR$264,ROW()-11,FALSE)),"")</f>
        <v/>
      </c>
      <c r="T128" t="str">
        <f>IFERROR(IF(HLOOKUP(T$13,'Quote Application form'!$C$113:$AR$264,ROW()-11,FALSE)=0,"",HLOOKUP(T$13,'Quote Application form'!$C$113:$AR$264,ROW()-11,FALSE)),"")</f>
        <v/>
      </c>
      <c r="U128" t="str">
        <f>IFERROR(IF(HLOOKUP(U$13,'Quote Application form'!$C$113:$AR$264,ROW()-11,FALSE)=0,"",HLOOKUP(U$13,'Quote Application form'!$C$113:$AR$264,ROW()-11,FALSE)),"")</f>
        <v/>
      </c>
      <c r="V128" t="str">
        <f>IFERROR(IF(HLOOKUP(V$13,'Quote Application form'!$C$113:$AR$264,ROW()-11,FALSE)=0,"",HLOOKUP(V$13,'Quote Application form'!$C$113:$AR$264,ROW()-11,FALSE)),"")</f>
        <v/>
      </c>
      <c r="W128" t="str">
        <f>IFERROR(IF(HLOOKUP(W$13,'Quote Application form'!$C$113:$AR$264,ROW()-11,FALSE)=0,"",HLOOKUP(W$13,'Quote Application form'!$C$113:$AR$264,ROW()-11,FALSE)),"")</f>
        <v/>
      </c>
      <c r="X128" t="str">
        <f>IFERROR(IF(HLOOKUP(X$13,'Quote Application form'!$C$113:$AR$264,ROW()-11,FALSE)=0,"",HLOOKUP(X$13,'Quote Application form'!$C$113:$AR$264,ROW()-11,FALSE)),"")</f>
        <v/>
      </c>
      <c r="Y128" t="str">
        <f>IFERROR(IF(HLOOKUP(Y$13,'Quote Application form'!$C$113:$AR$264,ROW()-11,FALSE)=0,"",HLOOKUP(Y$13,'Quote Application form'!$C$113:$AR$264,ROW()-11,FALSE)),"")</f>
        <v/>
      </c>
      <c r="Z128" t="str">
        <f>IFERROR(IF(HLOOKUP(Z$13,'Quote Application form'!$C$113:$AR$264,ROW()-11,FALSE)=0,"",HLOOKUP(Z$13,'Quote Application form'!$C$113:$AR$264,ROW()-11,FALSE)),"")</f>
        <v/>
      </c>
      <c r="AA128" t="str">
        <f>IFERROR(IF(HLOOKUP(AA$13,'Quote Application form'!$C$113:$AR$264,ROW()-11,FALSE)=0,"",HLOOKUP(AA$13,'Quote Application form'!$C$113:$AR$264,ROW()-11,FALSE)),"")</f>
        <v/>
      </c>
      <c r="AB128" t="str">
        <f>IFERROR(IF(HLOOKUP(AB$13,'Quote Application form'!$C$113:$AR$264,ROW()-11,FALSE)=0,"",HLOOKUP(AB$13,'Quote Application form'!$C$113:$AR$264,ROW()-11,FALSE)),"")</f>
        <v/>
      </c>
      <c r="AC128" t="str">
        <f>IFERROR(IF(HLOOKUP(AC$13,'Quote Application form'!$C$113:$AR$264,ROW()-11,FALSE)=0,"",HLOOKUP(AC$13,'Quote Application form'!$C$113:$AR$264,ROW()-11,FALSE)),"")</f>
        <v/>
      </c>
      <c r="AD128" t="str">
        <f>IFERROR(IF(HLOOKUP(AD$13,'Quote Application form'!$C$113:$AR$264,ROW()-11,FALSE)=0,"",HLOOKUP(AD$13,'Quote Application form'!$C$113:$AR$264,ROW()-11,FALSE)),"")</f>
        <v/>
      </c>
      <c r="AE128" t="str">
        <f>IFERROR(IF(HLOOKUP(AE$13,'Quote Application form'!$C$113:$AR$264,ROW()-11,FALSE)=0,"",HLOOKUP(AE$13,'Quote Application form'!$C$113:$AR$264,ROW()-11,FALSE)),"")</f>
        <v/>
      </c>
      <c r="AF128" t="str">
        <f>IF('Quote Application form'!AJ229=0,"",HLOOKUP(AF$13,'Quote Application form'!$C$113:$AR$264,ROW()-11,FALSE))</f>
        <v/>
      </c>
      <c r="AG128" t="str">
        <f>IF('Quote Application form'!AK229=0,"",HLOOKUP(AG$13,'Quote Application form'!$C$113:$AR$264,ROW()-11,FALSE))</f>
        <v/>
      </c>
      <c r="AH128" t="str">
        <f>IF('Quote Application form'!AL229=0,"",HLOOKUP(AH$13,'Quote Application form'!$C$113:$AR$264,ROW()-11,FALSE))</f>
        <v/>
      </c>
      <c r="AI128" t="str">
        <f>IF('Quote Application form'!AM229=0,"",HLOOKUP(AI$13,'Quote Application form'!$C$113:$AR$264,ROW()-11,FALSE))</f>
        <v/>
      </c>
      <c r="AJ128" t="str">
        <f>IF('Quote Application form'!AN229=0,"",HLOOKUP(AJ$13,'Quote Application form'!$C$113:$AR$264,ROW()-11,FALSE))</f>
        <v/>
      </c>
      <c r="AK128" t="str">
        <f>IF('Quote Application form'!AO229=0,"",HLOOKUP(AK$13,'Quote Application form'!$C$113:$AR$264,ROW()-11,FALSE))</f>
        <v/>
      </c>
      <c r="AL128" t="str">
        <f>IF('Quote Application form'!AP229=0,"",HLOOKUP(AL$13,'Quote Application form'!$C$113:$AR$264,ROW()-11,FALSE))</f>
        <v/>
      </c>
      <c r="AM128" t="str">
        <f>IF('Quote Application form'!AQ229=0,"",HLOOKUP(AM$13,'Quote Application form'!$C$113:$AR$264,ROW()-11,FALSE))</f>
        <v/>
      </c>
      <c r="AN128" t="str">
        <f>IF('Quote Application form'!AR229=0,"",HLOOKUP(AN$13,'Quote Application form'!$C$113:$AR$264,ROW()-11,FALSE))</f>
        <v/>
      </c>
      <c r="AO128" t="str">
        <f>IF('Quote Application form'!AS229=0,"",HLOOKUP(AO$13,'Quote Application form'!$C$113:$AR$264,ROW()-11,FALSE))</f>
        <v/>
      </c>
      <c r="AP128" t="str">
        <f>IF('Quote Application form'!AT229=0,"",HLOOKUP(AP$13,'Quote Application form'!$C$113:$AR$264,ROW()-11,FALSE))</f>
        <v/>
      </c>
    </row>
    <row r="129" spans="1:42" x14ac:dyDescent="0.2">
      <c r="A129" t="str">
        <f>IFERROR(IF(HLOOKUP(A$13,'Quote Application form'!$C$113:$AR$264,ROW()-11,FALSE)=0,"",HLOOKUP(A$13,'Quote Application form'!$C$113:$AR$264,ROW()-11,FALSE)),"")</f>
        <v/>
      </c>
      <c r="B129" t="str">
        <f>IFERROR(IF(HLOOKUP(B$13,'Quote Application form'!$C$113:$AR$264,ROW()-11,FALSE)=0,"",HLOOKUP(B$13,'Quote Application form'!$C$113:$AR$264,ROW()-11,FALSE)),"")</f>
        <v/>
      </c>
      <c r="C129" t="str">
        <f>IFERROR(IF(HLOOKUP(C$13,'Quote Application form'!$C$113:$AR$264,ROW()-11,FALSE)=0,"",HLOOKUP(C$13,'Quote Application form'!$C$113:$AR$264,ROW()-11,FALSE)),"")</f>
        <v/>
      </c>
      <c r="D129" t="str">
        <f>IFERROR(IF(HLOOKUP(D$13,'Quote Application form'!$C$113:$AR$264,ROW()-11,FALSE)=0,"",HLOOKUP(D$13,'Quote Application form'!$C$113:$AR$264,ROW()-11,FALSE)),"")</f>
        <v/>
      </c>
      <c r="E129" t="str">
        <f>IFERROR(IF(HLOOKUP(E$13,'Quote Application form'!$C$113:$AR$264,ROW()-11,FALSE)=0,"",HLOOKUP(E$13,'Quote Application form'!$C$113:$AR$264,ROW()-11,FALSE)),"")</f>
        <v/>
      </c>
      <c r="F129" t="str">
        <f>IFERROR(IF(HLOOKUP(F$13,'Quote Application form'!$C$113:$AR$264,ROW()-11,FALSE)=0,"",HLOOKUP(F$13,'Quote Application form'!$C$113:$AR$264,ROW()-11,FALSE)),"")</f>
        <v/>
      </c>
      <c r="G129" t="str">
        <f>IFERROR(IF(HLOOKUP(G$13,'Quote Application form'!$C$113:$AR$264,ROW()-11,FALSE)=0,"",HLOOKUP(G$13,'Quote Application form'!$C$113:$AR$264,ROW()-11,FALSE)),"")</f>
        <v/>
      </c>
      <c r="H129" t="str">
        <f>IFERROR(IF(HLOOKUP(H$13,'Quote Application form'!$C$113:$AR$264,ROW()-11,FALSE)=0,"",HLOOKUP(H$13,'Quote Application form'!$C$113:$AR$264,ROW()-11,FALSE)),"")</f>
        <v/>
      </c>
      <c r="I129" t="str">
        <f>IFERROR(IF(HLOOKUP(I$13,'Quote Application form'!$C$113:$AR$264,ROW()-11,FALSE)=0,"",HLOOKUP(I$13,'Quote Application form'!$C$113:$AR$264,ROW()-11,FALSE)),"")</f>
        <v/>
      </c>
      <c r="J129" t="str">
        <f>IFERROR(IF(HLOOKUP(J$13,'Quote Application form'!$C$113:$AR$264,ROW()-11,FALSE)=0,"",HLOOKUP(J$13,'Quote Application form'!$C$113:$AR$264,ROW()-11,FALSE)),"")</f>
        <v/>
      </c>
      <c r="K129" t="str">
        <f>IFERROR(IF(HLOOKUP(K$13,'Quote Application form'!$C$113:$AR$264,ROW()-11,FALSE)=0,"",HLOOKUP(K$13,'Quote Application form'!$C$113:$AR$264,ROW()-11,FALSE)),"")</f>
        <v/>
      </c>
      <c r="L129" t="str">
        <f>IFERROR(IF(HLOOKUP(L$13,'Quote Application form'!$C$113:$AR$264,ROW()-11,FALSE)=0,"",HLOOKUP(L$13,'Quote Application form'!$C$113:$AR$264,ROW()-11,FALSE)),"")</f>
        <v/>
      </c>
      <c r="M129" t="str">
        <f>IFERROR(IF(HLOOKUP(M$13,'Quote Application form'!$C$113:$AR$264,ROW()-11,FALSE)=0,"",HLOOKUP(M$13,'Quote Application form'!$C$113:$AR$264,ROW()-11,FALSE)),"")</f>
        <v/>
      </c>
      <c r="N129" t="str">
        <f>IFERROR(IF(HLOOKUP(N$13,'Quote Application form'!$C$113:$AR$264,ROW()-11,FALSE)=0,"",HLOOKUP(N$13,'Quote Application form'!$C$113:$AR$264,ROW()-11,FALSE)),"")</f>
        <v/>
      </c>
      <c r="O129" t="str">
        <f>IFERROR(IF(HLOOKUP(O$13,'Quote Application form'!$C$113:$AR$264,ROW()-11,FALSE)=0,"",HLOOKUP(O$13,'Quote Application form'!$C$113:$AR$264,ROW()-11,FALSE)),"")</f>
        <v/>
      </c>
      <c r="P129" t="str">
        <f>IFERROR(IF(HLOOKUP(P$13,'Quote Application form'!$C$113:$AR$264,ROW()-11,FALSE)=0,"",HLOOKUP(P$13,'Quote Application form'!$C$113:$AR$264,ROW()-11,FALSE)),"")</f>
        <v/>
      </c>
      <c r="Q129" t="str">
        <f>IFERROR(IF(HLOOKUP(Q$13,'Quote Application form'!$C$113:$AR$264,ROW()-11,FALSE)=0,"",HLOOKUP(Q$13,'Quote Application form'!$C$113:$AR$264,ROW()-11,FALSE)),"")</f>
        <v/>
      </c>
      <c r="R129" t="str">
        <f>IFERROR(IF(HLOOKUP(R$13,'Quote Application form'!$C$113:$AR$264,ROW()-11,FALSE)=0,"",HLOOKUP(R$13,'Quote Application form'!$C$113:$AR$264,ROW()-11,FALSE)),"")</f>
        <v/>
      </c>
      <c r="S129" t="str">
        <f>IFERROR(IF(HLOOKUP(S$13,'Quote Application form'!$C$113:$AR$264,ROW()-11,FALSE)=0,"",HLOOKUP(S$13,'Quote Application form'!$C$113:$AR$264,ROW()-11,FALSE)),"")</f>
        <v/>
      </c>
      <c r="T129" t="str">
        <f>IFERROR(IF(HLOOKUP(T$13,'Quote Application form'!$C$113:$AR$264,ROW()-11,FALSE)=0,"",HLOOKUP(T$13,'Quote Application form'!$C$113:$AR$264,ROW()-11,FALSE)),"")</f>
        <v/>
      </c>
      <c r="U129" t="str">
        <f>IFERROR(IF(HLOOKUP(U$13,'Quote Application form'!$C$113:$AR$264,ROW()-11,FALSE)=0,"",HLOOKUP(U$13,'Quote Application form'!$C$113:$AR$264,ROW()-11,FALSE)),"")</f>
        <v/>
      </c>
      <c r="V129" t="str">
        <f>IFERROR(IF(HLOOKUP(V$13,'Quote Application form'!$C$113:$AR$264,ROW()-11,FALSE)=0,"",HLOOKUP(V$13,'Quote Application form'!$C$113:$AR$264,ROW()-11,FALSE)),"")</f>
        <v/>
      </c>
      <c r="W129" t="str">
        <f>IFERROR(IF(HLOOKUP(W$13,'Quote Application form'!$C$113:$AR$264,ROW()-11,FALSE)=0,"",HLOOKUP(W$13,'Quote Application form'!$C$113:$AR$264,ROW()-11,FALSE)),"")</f>
        <v/>
      </c>
      <c r="X129" t="str">
        <f>IFERROR(IF(HLOOKUP(X$13,'Quote Application form'!$C$113:$AR$264,ROW()-11,FALSE)=0,"",HLOOKUP(X$13,'Quote Application form'!$C$113:$AR$264,ROW()-11,FALSE)),"")</f>
        <v/>
      </c>
      <c r="Y129" t="str">
        <f>IFERROR(IF(HLOOKUP(Y$13,'Quote Application form'!$C$113:$AR$264,ROW()-11,FALSE)=0,"",HLOOKUP(Y$13,'Quote Application form'!$C$113:$AR$264,ROW()-11,FALSE)),"")</f>
        <v/>
      </c>
      <c r="Z129" t="str">
        <f>IFERROR(IF(HLOOKUP(Z$13,'Quote Application form'!$C$113:$AR$264,ROW()-11,FALSE)=0,"",HLOOKUP(Z$13,'Quote Application form'!$C$113:$AR$264,ROW()-11,FALSE)),"")</f>
        <v/>
      </c>
      <c r="AA129" t="str">
        <f>IFERROR(IF(HLOOKUP(AA$13,'Quote Application form'!$C$113:$AR$264,ROW()-11,FALSE)=0,"",HLOOKUP(AA$13,'Quote Application form'!$C$113:$AR$264,ROW()-11,FALSE)),"")</f>
        <v/>
      </c>
      <c r="AB129" t="str">
        <f>IFERROR(IF(HLOOKUP(AB$13,'Quote Application form'!$C$113:$AR$264,ROW()-11,FALSE)=0,"",HLOOKUP(AB$13,'Quote Application form'!$C$113:$AR$264,ROW()-11,FALSE)),"")</f>
        <v/>
      </c>
      <c r="AC129" t="str">
        <f>IFERROR(IF(HLOOKUP(AC$13,'Quote Application form'!$C$113:$AR$264,ROW()-11,FALSE)=0,"",HLOOKUP(AC$13,'Quote Application form'!$C$113:$AR$264,ROW()-11,FALSE)),"")</f>
        <v/>
      </c>
      <c r="AD129" t="str">
        <f>IFERROR(IF(HLOOKUP(AD$13,'Quote Application form'!$C$113:$AR$264,ROW()-11,FALSE)=0,"",HLOOKUP(AD$13,'Quote Application form'!$C$113:$AR$264,ROW()-11,FALSE)),"")</f>
        <v/>
      </c>
      <c r="AE129" t="str">
        <f>IFERROR(IF(HLOOKUP(AE$13,'Quote Application form'!$C$113:$AR$264,ROW()-11,FALSE)=0,"",HLOOKUP(AE$13,'Quote Application form'!$C$113:$AR$264,ROW()-11,FALSE)),"")</f>
        <v/>
      </c>
      <c r="AF129" t="str">
        <f>IF('Quote Application form'!AJ230=0,"",HLOOKUP(AF$13,'Quote Application form'!$C$113:$AR$264,ROW()-11,FALSE))</f>
        <v/>
      </c>
      <c r="AG129" t="str">
        <f>IF('Quote Application form'!AK230=0,"",HLOOKUP(AG$13,'Quote Application form'!$C$113:$AR$264,ROW()-11,FALSE))</f>
        <v/>
      </c>
      <c r="AH129" t="str">
        <f>IF('Quote Application form'!AL230=0,"",HLOOKUP(AH$13,'Quote Application form'!$C$113:$AR$264,ROW()-11,FALSE))</f>
        <v/>
      </c>
      <c r="AI129" t="str">
        <f>IF('Quote Application form'!AM230=0,"",HLOOKUP(AI$13,'Quote Application form'!$C$113:$AR$264,ROW()-11,FALSE))</f>
        <v/>
      </c>
      <c r="AJ129" t="str">
        <f>IF('Quote Application form'!AN230=0,"",HLOOKUP(AJ$13,'Quote Application form'!$C$113:$AR$264,ROW()-11,FALSE))</f>
        <v/>
      </c>
      <c r="AK129" t="str">
        <f>IF('Quote Application form'!AO230=0,"",HLOOKUP(AK$13,'Quote Application form'!$C$113:$AR$264,ROW()-11,FALSE))</f>
        <v/>
      </c>
      <c r="AL129" t="str">
        <f>IF('Quote Application form'!AP230=0,"",HLOOKUP(AL$13,'Quote Application form'!$C$113:$AR$264,ROW()-11,FALSE))</f>
        <v/>
      </c>
      <c r="AM129" t="str">
        <f>IF('Quote Application form'!AQ230=0,"",HLOOKUP(AM$13,'Quote Application form'!$C$113:$AR$264,ROW()-11,FALSE))</f>
        <v/>
      </c>
      <c r="AN129" t="str">
        <f>IF('Quote Application form'!AR230=0,"",HLOOKUP(AN$13,'Quote Application form'!$C$113:$AR$264,ROW()-11,FALSE))</f>
        <v/>
      </c>
      <c r="AO129" t="str">
        <f>IF('Quote Application form'!AS230=0,"",HLOOKUP(AO$13,'Quote Application form'!$C$113:$AR$264,ROW()-11,FALSE))</f>
        <v/>
      </c>
      <c r="AP129" t="str">
        <f>IF('Quote Application form'!AT230=0,"",HLOOKUP(AP$13,'Quote Application form'!$C$113:$AR$264,ROW()-11,FALSE))</f>
        <v/>
      </c>
    </row>
    <row r="130" spans="1:42" x14ac:dyDescent="0.2">
      <c r="A130" t="str">
        <f>IFERROR(IF(HLOOKUP(A$13,'Quote Application form'!$C$113:$AR$264,ROW()-11,FALSE)=0,"",HLOOKUP(A$13,'Quote Application form'!$C$113:$AR$264,ROW()-11,FALSE)),"")</f>
        <v/>
      </c>
      <c r="B130" t="str">
        <f>IFERROR(IF(HLOOKUP(B$13,'Quote Application form'!$C$113:$AR$264,ROW()-11,FALSE)=0,"",HLOOKUP(B$13,'Quote Application form'!$C$113:$AR$264,ROW()-11,FALSE)),"")</f>
        <v/>
      </c>
      <c r="C130" t="str">
        <f>IFERROR(IF(HLOOKUP(C$13,'Quote Application form'!$C$113:$AR$264,ROW()-11,FALSE)=0,"",HLOOKUP(C$13,'Quote Application form'!$C$113:$AR$264,ROW()-11,FALSE)),"")</f>
        <v/>
      </c>
      <c r="D130" t="str">
        <f>IFERROR(IF(HLOOKUP(D$13,'Quote Application form'!$C$113:$AR$264,ROW()-11,FALSE)=0,"",HLOOKUP(D$13,'Quote Application form'!$C$113:$AR$264,ROW()-11,FALSE)),"")</f>
        <v/>
      </c>
      <c r="E130" t="str">
        <f>IFERROR(IF(HLOOKUP(E$13,'Quote Application form'!$C$113:$AR$264,ROW()-11,FALSE)=0,"",HLOOKUP(E$13,'Quote Application form'!$C$113:$AR$264,ROW()-11,FALSE)),"")</f>
        <v/>
      </c>
      <c r="F130" t="str">
        <f>IFERROR(IF(HLOOKUP(F$13,'Quote Application form'!$C$113:$AR$264,ROW()-11,FALSE)=0,"",HLOOKUP(F$13,'Quote Application form'!$C$113:$AR$264,ROW()-11,FALSE)),"")</f>
        <v/>
      </c>
      <c r="G130" t="str">
        <f>IFERROR(IF(HLOOKUP(G$13,'Quote Application form'!$C$113:$AR$264,ROW()-11,FALSE)=0,"",HLOOKUP(G$13,'Quote Application form'!$C$113:$AR$264,ROW()-11,FALSE)),"")</f>
        <v/>
      </c>
      <c r="H130" t="str">
        <f>IFERROR(IF(HLOOKUP(H$13,'Quote Application form'!$C$113:$AR$264,ROW()-11,FALSE)=0,"",HLOOKUP(H$13,'Quote Application form'!$C$113:$AR$264,ROW()-11,FALSE)),"")</f>
        <v/>
      </c>
      <c r="I130" t="str">
        <f>IFERROR(IF(HLOOKUP(I$13,'Quote Application form'!$C$113:$AR$264,ROW()-11,FALSE)=0,"",HLOOKUP(I$13,'Quote Application form'!$C$113:$AR$264,ROW()-11,FALSE)),"")</f>
        <v/>
      </c>
      <c r="J130" t="str">
        <f>IFERROR(IF(HLOOKUP(J$13,'Quote Application form'!$C$113:$AR$264,ROW()-11,FALSE)=0,"",HLOOKUP(J$13,'Quote Application form'!$C$113:$AR$264,ROW()-11,FALSE)),"")</f>
        <v/>
      </c>
      <c r="K130" t="str">
        <f>IFERROR(IF(HLOOKUP(K$13,'Quote Application form'!$C$113:$AR$264,ROW()-11,FALSE)=0,"",HLOOKUP(K$13,'Quote Application form'!$C$113:$AR$264,ROW()-11,FALSE)),"")</f>
        <v/>
      </c>
      <c r="L130" t="str">
        <f>IFERROR(IF(HLOOKUP(L$13,'Quote Application form'!$C$113:$AR$264,ROW()-11,FALSE)=0,"",HLOOKUP(L$13,'Quote Application form'!$C$113:$AR$264,ROW()-11,FALSE)),"")</f>
        <v/>
      </c>
      <c r="M130" t="str">
        <f>IFERROR(IF(HLOOKUP(M$13,'Quote Application form'!$C$113:$AR$264,ROW()-11,FALSE)=0,"",HLOOKUP(M$13,'Quote Application form'!$C$113:$AR$264,ROW()-11,FALSE)),"")</f>
        <v/>
      </c>
      <c r="N130" t="str">
        <f>IFERROR(IF(HLOOKUP(N$13,'Quote Application form'!$C$113:$AR$264,ROW()-11,FALSE)=0,"",HLOOKUP(N$13,'Quote Application form'!$C$113:$AR$264,ROW()-11,FALSE)),"")</f>
        <v/>
      </c>
      <c r="O130" t="str">
        <f>IFERROR(IF(HLOOKUP(O$13,'Quote Application form'!$C$113:$AR$264,ROW()-11,FALSE)=0,"",HLOOKUP(O$13,'Quote Application form'!$C$113:$AR$264,ROW()-11,FALSE)),"")</f>
        <v/>
      </c>
      <c r="P130" t="str">
        <f>IFERROR(IF(HLOOKUP(P$13,'Quote Application form'!$C$113:$AR$264,ROW()-11,FALSE)=0,"",HLOOKUP(P$13,'Quote Application form'!$C$113:$AR$264,ROW()-11,FALSE)),"")</f>
        <v/>
      </c>
      <c r="Q130" t="str">
        <f>IFERROR(IF(HLOOKUP(Q$13,'Quote Application form'!$C$113:$AR$264,ROW()-11,FALSE)=0,"",HLOOKUP(Q$13,'Quote Application form'!$C$113:$AR$264,ROW()-11,FALSE)),"")</f>
        <v/>
      </c>
      <c r="R130" t="str">
        <f>IFERROR(IF(HLOOKUP(R$13,'Quote Application form'!$C$113:$AR$264,ROW()-11,FALSE)=0,"",HLOOKUP(R$13,'Quote Application form'!$C$113:$AR$264,ROW()-11,FALSE)),"")</f>
        <v/>
      </c>
      <c r="S130" t="str">
        <f>IFERROR(IF(HLOOKUP(S$13,'Quote Application form'!$C$113:$AR$264,ROW()-11,FALSE)=0,"",HLOOKUP(S$13,'Quote Application form'!$C$113:$AR$264,ROW()-11,FALSE)),"")</f>
        <v/>
      </c>
      <c r="T130" t="str">
        <f>IFERROR(IF(HLOOKUP(T$13,'Quote Application form'!$C$113:$AR$264,ROW()-11,FALSE)=0,"",HLOOKUP(T$13,'Quote Application form'!$C$113:$AR$264,ROW()-11,FALSE)),"")</f>
        <v/>
      </c>
      <c r="U130" t="str">
        <f>IFERROR(IF(HLOOKUP(U$13,'Quote Application form'!$C$113:$AR$264,ROW()-11,FALSE)=0,"",HLOOKUP(U$13,'Quote Application form'!$C$113:$AR$264,ROW()-11,FALSE)),"")</f>
        <v/>
      </c>
      <c r="V130" t="str">
        <f>IFERROR(IF(HLOOKUP(V$13,'Quote Application form'!$C$113:$AR$264,ROW()-11,FALSE)=0,"",HLOOKUP(V$13,'Quote Application form'!$C$113:$AR$264,ROW()-11,FALSE)),"")</f>
        <v/>
      </c>
      <c r="W130" t="str">
        <f>IFERROR(IF(HLOOKUP(W$13,'Quote Application form'!$C$113:$AR$264,ROW()-11,FALSE)=0,"",HLOOKUP(W$13,'Quote Application form'!$C$113:$AR$264,ROW()-11,FALSE)),"")</f>
        <v/>
      </c>
      <c r="X130" t="str">
        <f>IFERROR(IF(HLOOKUP(X$13,'Quote Application form'!$C$113:$AR$264,ROW()-11,FALSE)=0,"",HLOOKUP(X$13,'Quote Application form'!$C$113:$AR$264,ROW()-11,FALSE)),"")</f>
        <v/>
      </c>
      <c r="Y130" t="str">
        <f>IFERROR(IF(HLOOKUP(Y$13,'Quote Application form'!$C$113:$AR$264,ROW()-11,FALSE)=0,"",HLOOKUP(Y$13,'Quote Application form'!$C$113:$AR$264,ROW()-11,FALSE)),"")</f>
        <v/>
      </c>
      <c r="Z130" t="str">
        <f>IFERROR(IF(HLOOKUP(Z$13,'Quote Application form'!$C$113:$AR$264,ROW()-11,FALSE)=0,"",HLOOKUP(Z$13,'Quote Application form'!$C$113:$AR$264,ROW()-11,FALSE)),"")</f>
        <v/>
      </c>
      <c r="AA130" t="str">
        <f>IFERROR(IF(HLOOKUP(AA$13,'Quote Application form'!$C$113:$AR$264,ROW()-11,FALSE)=0,"",HLOOKUP(AA$13,'Quote Application form'!$C$113:$AR$264,ROW()-11,FALSE)),"")</f>
        <v/>
      </c>
      <c r="AB130" t="str">
        <f>IFERROR(IF(HLOOKUP(AB$13,'Quote Application form'!$C$113:$AR$264,ROW()-11,FALSE)=0,"",HLOOKUP(AB$13,'Quote Application form'!$C$113:$AR$264,ROW()-11,FALSE)),"")</f>
        <v/>
      </c>
      <c r="AC130" t="str">
        <f>IFERROR(IF(HLOOKUP(AC$13,'Quote Application form'!$C$113:$AR$264,ROW()-11,FALSE)=0,"",HLOOKUP(AC$13,'Quote Application form'!$C$113:$AR$264,ROW()-11,FALSE)),"")</f>
        <v/>
      </c>
      <c r="AD130" t="str">
        <f>IFERROR(IF(HLOOKUP(AD$13,'Quote Application form'!$C$113:$AR$264,ROW()-11,FALSE)=0,"",HLOOKUP(AD$13,'Quote Application form'!$C$113:$AR$264,ROW()-11,FALSE)),"")</f>
        <v/>
      </c>
      <c r="AE130" t="str">
        <f>IFERROR(IF(HLOOKUP(AE$13,'Quote Application form'!$C$113:$AR$264,ROW()-11,FALSE)=0,"",HLOOKUP(AE$13,'Quote Application form'!$C$113:$AR$264,ROW()-11,FALSE)),"")</f>
        <v/>
      </c>
      <c r="AF130" t="str">
        <f>IF('Quote Application form'!AJ231=0,"",HLOOKUP(AF$13,'Quote Application form'!$C$113:$AR$264,ROW()-11,FALSE))</f>
        <v/>
      </c>
      <c r="AG130" t="str">
        <f>IF('Quote Application form'!AK231=0,"",HLOOKUP(AG$13,'Quote Application form'!$C$113:$AR$264,ROW()-11,FALSE))</f>
        <v/>
      </c>
      <c r="AH130" t="str">
        <f>IF('Quote Application form'!AL231=0,"",HLOOKUP(AH$13,'Quote Application form'!$C$113:$AR$264,ROW()-11,FALSE))</f>
        <v/>
      </c>
      <c r="AI130" t="str">
        <f>IF('Quote Application form'!AM231=0,"",HLOOKUP(AI$13,'Quote Application form'!$C$113:$AR$264,ROW()-11,FALSE))</f>
        <v/>
      </c>
      <c r="AJ130" t="str">
        <f>IF('Quote Application form'!AN231=0,"",HLOOKUP(AJ$13,'Quote Application form'!$C$113:$AR$264,ROW()-11,FALSE))</f>
        <v/>
      </c>
      <c r="AK130" t="str">
        <f>IF('Quote Application form'!AO231=0,"",HLOOKUP(AK$13,'Quote Application form'!$C$113:$AR$264,ROW()-11,FALSE))</f>
        <v/>
      </c>
      <c r="AL130" t="str">
        <f>IF('Quote Application form'!AP231=0,"",HLOOKUP(AL$13,'Quote Application form'!$C$113:$AR$264,ROW()-11,FALSE))</f>
        <v/>
      </c>
      <c r="AM130" t="str">
        <f>IF('Quote Application form'!AQ231=0,"",HLOOKUP(AM$13,'Quote Application form'!$C$113:$AR$264,ROW()-11,FALSE))</f>
        <v/>
      </c>
      <c r="AN130" t="str">
        <f>IF('Quote Application form'!AR231=0,"",HLOOKUP(AN$13,'Quote Application form'!$C$113:$AR$264,ROW()-11,FALSE))</f>
        <v/>
      </c>
      <c r="AO130" t="str">
        <f>IF('Quote Application form'!AS231=0,"",HLOOKUP(AO$13,'Quote Application form'!$C$113:$AR$264,ROW()-11,FALSE))</f>
        <v/>
      </c>
      <c r="AP130" t="str">
        <f>IF('Quote Application form'!AT231=0,"",HLOOKUP(AP$13,'Quote Application form'!$C$113:$AR$264,ROW()-11,FALSE))</f>
        <v/>
      </c>
    </row>
    <row r="131" spans="1:42" x14ac:dyDescent="0.2">
      <c r="A131" t="str">
        <f>IFERROR(IF(HLOOKUP(A$13,'Quote Application form'!$C$113:$AR$264,ROW()-11,FALSE)=0,"",HLOOKUP(A$13,'Quote Application form'!$C$113:$AR$264,ROW()-11,FALSE)),"")</f>
        <v/>
      </c>
      <c r="B131" t="str">
        <f>IFERROR(IF(HLOOKUP(B$13,'Quote Application form'!$C$113:$AR$264,ROW()-11,FALSE)=0,"",HLOOKUP(B$13,'Quote Application form'!$C$113:$AR$264,ROW()-11,FALSE)),"")</f>
        <v/>
      </c>
      <c r="C131" t="str">
        <f>IFERROR(IF(HLOOKUP(C$13,'Quote Application form'!$C$113:$AR$264,ROW()-11,FALSE)=0,"",HLOOKUP(C$13,'Quote Application form'!$C$113:$AR$264,ROW()-11,FALSE)),"")</f>
        <v/>
      </c>
      <c r="D131" t="str">
        <f>IFERROR(IF(HLOOKUP(D$13,'Quote Application form'!$C$113:$AR$264,ROW()-11,FALSE)=0,"",HLOOKUP(D$13,'Quote Application form'!$C$113:$AR$264,ROW()-11,FALSE)),"")</f>
        <v/>
      </c>
      <c r="E131" t="str">
        <f>IFERROR(IF(HLOOKUP(E$13,'Quote Application form'!$C$113:$AR$264,ROW()-11,FALSE)=0,"",HLOOKUP(E$13,'Quote Application form'!$C$113:$AR$264,ROW()-11,FALSE)),"")</f>
        <v/>
      </c>
      <c r="F131" t="str">
        <f>IFERROR(IF(HLOOKUP(F$13,'Quote Application form'!$C$113:$AR$264,ROW()-11,FALSE)=0,"",HLOOKUP(F$13,'Quote Application form'!$C$113:$AR$264,ROW()-11,FALSE)),"")</f>
        <v/>
      </c>
      <c r="G131" t="str">
        <f>IFERROR(IF(HLOOKUP(G$13,'Quote Application form'!$C$113:$AR$264,ROW()-11,FALSE)=0,"",HLOOKUP(G$13,'Quote Application form'!$C$113:$AR$264,ROW()-11,FALSE)),"")</f>
        <v/>
      </c>
      <c r="H131" t="str">
        <f>IFERROR(IF(HLOOKUP(H$13,'Quote Application form'!$C$113:$AR$264,ROW()-11,FALSE)=0,"",HLOOKUP(H$13,'Quote Application form'!$C$113:$AR$264,ROW()-11,FALSE)),"")</f>
        <v/>
      </c>
      <c r="I131" t="str">
        <f>IFERROR(IF(HLOOKUP(I$13,'Quote Application form'!$C$113:$AR$264,ROW()-11,FALSE)=0,"",HLOOKUP(I$13,'Quote Application form'!$C$113:$AR$264,ROW()-11,FALSE)),"")</f>
        <v/>
      </c>
      <c r="J131" t="str">
        <f>IFERROR(IF(HLOOKUP(J$13,'Quote Application form'!$C$113:$AR$264,ROW()-11,FALSE)=0,"",HLOOKUP(J$13,'Quote Application form'!$C$113:$AR$264,ROW()-11,FALSE)),"")</f>
        <v/>
      </c>
      <c r="K131" t="str">
        <f>IFERROR(IF(HLOOKUP(K$13,'Quote Application form'!$C$113:$AR$264,ROW()-11,FALSE)=0,"",HLOOKUP(K$13,'Quote Application form'!$C$113:$AR$264,ROW()-11,FALSE)),"")</f>
        <v/>
      </c>
      <c r="L131" t="str">
        <f>IFERROR(IF(HLOOKUP(L$13,'Quote Application form'!$C$113:$AR$264,ROW()-11,FALSE)=0,"",HLOOKUP(L$13,'Quote Application form'!$C$113:$AR$264,ROW()-11,FALSE)),"")</f>
        <v/>
      </c>
      <c r="M131" t="str">
        <f>IFERROR(IF(HLOOKUP(M$13,'Quote Application form'!$C$113:$AR$264,ROW()-11,FALSE)=0,"",HLOOKUP(M$13,'Quote Application form'!$C$113:$AR$264,ROW()-11,FALSE)),"")</f>
        <v/>
      </c>
      <c r="N131" t="str">
        <f>IFERROR(IF(HLOOKUP(N$13,'Quote Application form'!$C$113:$AR$264,ROW()-11,FALSE)=0,"",HLOOKUP(N$13,'Quote Application form'!$C$113:$AR$264,ROW()-11,FALSE)),"")</f>
        <v/>
      </c>
      <c r="O131" t="str">
        <f>IFERROR(IF(HLOOKUP(O$13,'Quote Application form'!$C$113:$AR$264,ROW()-11,FALSE)=0,"",HLOOKUP(O$13,'Quote Application form'!$C$113:$AR$264,ROW()-11,FALSE)),"")</f>
        <v/>
      </c>
      <c r="P131" t="str">
        <f>IFERROR(IF(HLOOKUP(P$13,'Quote Application form'!$C$113:$AR$264,ROW()-11,FALSE)=0,"",HLOOKUP(P$13,'Quote Application form'!$C$113:$AR$264,ROW()-11,FALSE)),"")</f>
        <v/>
      </c>
      <c r="Q131" t="str">
        <f>IFERROR(IF(HLOOKUP(Q$13,'Quote Application form'!$C$113:$AR$264,ROW()-11,FALSE)=0,"",HLOOKUP(Q$13,'Quote Application form'!$C$113:$AR$264,ROW()-11,FALSE)),"")</f>
        <v/>
      </c>
      <c r="R131" t="str">
        <f>IFERROR(IF(HLOOKUP(R$13,'Quote Application form'!$C$113:$AR$264,ROW()-11,FALSE)=0,"",HLOOKUP(R$13,'Quote Application form'!$C$113:$AR$264,ROW()-11,FALSE)),"")</f>
        <v/>
      </c>
      <c r="S131" t="str">
        <f>IFERROR(IF(HLOOKUP(S$13,'Quote Application form'!$C$113:$AR$264,ROW()-11,FALSE)=0,"",HLOOKUP(S$13,'Quote Application form'!$C$113:$AR$264,ROW()-11,FALSE)),"")</f>
        <v/>
      </c>
      <c r="T131" t="str">
        <f>IFERROR(IF(HLOOKUP(T$13,'Quote Application form'!$C$113:$AR$264,ROW()-11,FALSE)=0,"",HLOOKUP(T$13,'Quote Application form'!$C$113:$AR$264,ROW()-11,FALSE)),"")</f>
        <v/>
      </c>
      <c r="U131" t="str">
        <f>IFERROR(IF(HLOOKUP(U$13,'Quote Application form'!$C$113:$AR$264,ROW()-11,FALSE)=0,"",HLOOKUP(U$13,'Quote Application form'!$C$113:$AR$264,ROW()-11,FALSE)),"")</f>
        <v/>
      </c>
      <c r="V131" t="str">
        <f>IFERROR(IF(HLOOKUP(V$13,'Quote Application form'!$C$113:$AR$264,ROW()-11,FALSE)=0,"",HLOOKUP(V$13,'Quote Application form'!$C$113:$AR$264,ROW()-11,FALSE)),"")</f>
        <v/>
      </c>
      <c r="W131" t="str">
        <f>IFERROR(IF(HLOOKUP(W$13,'Quote Application form'!$C$113:$AR$264,ROW()-11,FALSE)=0,"",HLOOKUP(W$13,'Quote Application form'!$C$113:$AR$264,ROW()-11,FALSE)),"")</f>
        <v/>
      </c>
      <c r="X131" t="str">
        <f>IFERROR(IF(HLOOKUP(X$13,'Quote Application form'!$C$113:$AR$264,ROW()-11,FALSE)=0,"",HLOOKUP(X$13,'Quote Application form'!$C$113:$AR$264,ROW()-11,FALSE)),"")</f>
        <v/>
      </c>
      <c r="Y131" t="str">
        <f>IFERROR(IF(HLOOKUP(Y$13,'Quote Application form'!$C$113:$AR$264,ROW()-11,FALSE)=0,"",HLOOKUP(Y$13,'Quote Application form'!$C$113:$AR$264,ROW()-11,FALSE)),"")</f>
        <v/>
      </c>
      <c r="Z131" t="str">
        <f>IFERROR(IF(HLOOKUP(Z$13,'Quote Application form'!$C$113:$AR$264,ROW()-11,FALSE)=0,"",HLOOKUP(Z$13,'Quote Application form'!$C$113:$AR$264,ROW()-11,FALSE)),"")</f>
        <v/>
      </c>
      <c r="AA131" t="str">
        <f>IFERROR(IF(HLOOKUP(AA$13,'Quote Application form'!$C$113:$AR$264,ROW()-11,FALSE)=0,"",HLOOKUP(AA$13,'Quote Application form'!$C$113:$AR$264,ROW()-11,FALSE)),"")</f>
        <v/>
      </c>
      <c r="AB131" t="str">
        <f>IFERROR(IF(HLOOKUP(AB$13,'Quote Application form'!$C$113:$AR$264,ROW()-11,FALSE)=0,"",HLOOKUP(AB$13,'Quote Application form'!$C$113:$AR$264,ROW()-11,FALSE)),"")</f>
        <v/>
      </c>
      <c r="AC131" t="str">
        <f>IFERROR(IF(HLOOKUP(AC$13,'Quote Application form'!$C$113:$AR$264,ROW()-11,FALSE)=0,"",HLOOKUP(AC$13,'Quote Application form'!$C$113:$AR$264,ROW()-11,FALSE)),"")</f>
        <v/>
      </c>
      <c r="AD131" t="str">
        <f>IFERROR(IF(HLOOKUP(AD$13,'Quote Application form'!$C$113:$AR$264,ROW()-11,FALSE)=0,"",HLOOKUP(AD$13,'Quote Application form'!$C$113:$AR$264,ROW()-11,FALSE)),"")</f>
        <v/>
      </c>
      <c r="AE131" t="str">
        <f>IFERROR(IF(HLOOKUP(AE$13,'Quote Application form'!$C$113:$AR$264,ROW()-11,FALSE)=0,"",HLOOKUP(AE$13,'Quote Application form'!$C$113:$AR$264,ROW()-11,FALSE)),"")</f>
        <v/>
      </c>
      <c r="AF131" t="str">
        <f>IF('Quote Application form'!AJ232=0,"",HLOOKUP(AF$13,'Quote Application form'!$C$113:$AR$264,ROW()-11,FALSE))</f>
        <v/>
      </c>
      <c r="AG131" t="str">
        <f>IF('Quote Application form'!AK232=0,"",HLOOKUP(AG$13,'Quote Application form'!$C$113:$AR$264,ROW()-11,FALSE))</f>
        <v/>
      </c>
      <c r="AH131" t="str">
        <f>IF('Quote Application form'!AL232=0,"",HLOOKUP(AH$13,'Quote Application form'!$C$113:$AR$264,ROW()-11,FALSE))</f>
        <v/>
      </c>
      <c r="AI131" t="str">
        <f>IF('Quote Application form'!AM232=0,"",HLOOKUP(AI$13,'Quote Application form'!$C$113:$AR$264,ROW()-11,FALSE))</f>
        <v/>
      </c>
      <c r="AJ131" t="str">
        <f>IF('Quote Application form'!AN232=0,"",HLOOKUP(AJ$13,'Quote Application form'!$C$113:$AR$264,ROW()-11,FALSE))</f>
        <v/>
      </c>
      <c r="AK131" t="str">
        <f>IF('Quote Application form'!AO232=0,"",HLOOKUP(AK$13,'Quote Application form'!$C$113:$AR$264,ROW()-11,FALSE))</f>
        <v/>
      </c>
      <c r="AL131" t="str">
        <f>IF('Quote Application form'!AP232=0,"",HLOOKUP(AL$13,'Quote Application form'!$C$113:$AR$264,ROW()-11,FALSE))</f>
        <v/>
      </c>
      <c r="AM131" t="str">
        <f>IF('Quote Application form'!AQ232=0,"",HLOOKUP(AM$13,'Quote Application form'!$C$113:$AR$264,ROW()-11,FALSE))</f>
        <v/>
      </c>
      <c r="AN131" t="str">
        <f>IF('Quote Application form'!AR232=0,"",HLOOKUP(AN$13,'Quote Application form'!$C$113:$AR$264,ROW()-11,FALSE))</f>
        <v/>
      </c>
      <c r="AO131" t="str">
        <f>IF('Quote Application form'!AS232=0,"",HLOOKUP(AO$13,'Quote Application form'!$C$113:$AR$264,ROW()-11,FALSE))</f>
        <v/>
      </c>
      <c r="AP131" t="str">
        <f>IF('Quote Application form'!AT232=0,"",HLOOKUP(AP$13,'Quote Application form'!$C$113:$AR$264,ROW()-11,FALSE))</f>
        <v/>
      </c>
    </row>
    <row r="132" spans="1:42" x14ac:dyDescent="0.2">
      <c r="A132" t="str">
        <f>IFERROR(IF(HLOOKUP(A$13,'Quote Application form'!$C$113:$AR$264,ROW()-11,FALSE)=0,"",HLOOKUP(A$13,'Quote Application form'!$C$113:$AR$264,ROW()-11,FALSE)),"")</f>
        <v/>
      </c>
      <c r="B132" t="str">
        <f>IFERROR(IF(HLOOKUP(B$13,'Quote Application form'!$C$113:$AR$264,ROW()-11,FALSE)=0,"",HLOOKUP(B$13,'Quote Application form'!$C$113:$AR$264,ROW()-11,FALSE)),"")</f>
        <v/>
      </c>
      <c r="C132" t="str">
        <f>IFERROR(IF(HLOOKUP(C$13,'Quote Application form'!$C$113:$AR$264,ROW()-11,FALSE)=0,"",HLOOKUP(C$13,'Quote Application form'!$C$113:$AR$264,ROW()-11,FALSE)),"")</f>
        <v/>
      </c>
      <c r="D132" t="str">
        <f>IFERROR(IF(HLOOKUP(D$13,'Quote Application form'!$C$113:$AR$264,ROW()-11,FALSE)=0,"",HLOOKUP(D$13,'Quote Application form'!$C$113:$AR$264,ROW()-11,FALSE)),"")</f>
        <v/>
      </c>
      <c r="E132" t="str">
        <f>IFERROR(IF(HLOOKUP(E$13,'Quote Application form'!$C$113:$AR$264,ROW()-11,FALSE)=0,"",HLOOKUP(E$13,'Quote Application form'!$C$113:$AR$264,ROW()-11,FALSE)),"")</f>
        <v/>
      </c>
      <c r="F132" t="str">
        <f>IFERROR(IF(HLOOKUP(F$13,'Quote Application form'!$C$113:$AR$264,ROW()-11,FALSE)=0,"",HLOOKUP(F$13,'Quote Application form'!$C$113:$AR$264,ROW()-11,FALSE)),"")</f>
        <v/>
      </c>
      <c r="G132" t="str">
        <f>IFERROR(IF(HLOOKUP(G$13,'Quote Application form'!$C$113:$AR$264,ROW()-11,FALSE)=0,"",HLOOKUP(G$13,'Quote Application form'!$C$113:$AR$264,ROW()-11,FALSE)),"")</f>
        <v/>
      </c>
      <c r="H132" t="str">
        <f>IFERROR(IF(HLOOKUP(H$13,'Quote Application form'!$C$113:$AR$264,ROW()-11,FALSE)=0,"",HLOOKUP(H$13,'Quote Application form'!$C$113:$AR$264,ROW()-11,FALSE)),"")</f>
        <v/>
      </c>
      <c r="I132" t="str">
        <f>IFERROR(IF(HLOOKUP(I$13,'Quote Application form'!$C$113:$AR$264,ROW()-11,FALSE)=0,"",HLOOKUP(I$13,'Quote Application form'!$C$113:$AR$264,ROW()-11,FALSE)),"")</f>
        <v/>
      </c>
      <c r="J132" t="str">
        <f>IFERROR(IF(HLOOKUP(J$13,'Quote Application form'!$C$113:$AR$264,ROW()-11,FALSE)=0,"",HLOOKUP(J$13,'Quote Application form'!$C$113:$AR$264,ROW()-11,FALSE)),"")</f>
        <v/>
      </c>
      <c r="K132" t="str">
        <f>IFERROR(IF(HLOOKUP(K$13,'Quote Application form'!$C$113:$AR$264,ROW()-11,FALSE)=0,"",HLOOKUP(K$13,'Quote Application form'!$C$113:$AR$264,ROW()-11,FALSE)),"")</f>
        <v/>
      </c>
      <c r="L132" t="str">
        <f>IFERROR(IF(HLOOKUP(L$13,'Quote Application form'!$C$113:$AR$264,ROW()-11,FALSE)=0,"",HLOOKUP(L$13,'Quote Application form'!$C$113:$AR$264,ROW()-11,FALSE)),"")</f>
        <v/>
      </c>
      <c r="M132" t="str">
        <f>IFERROR(IF(HLOOKUP(M$13,'Quote Application form'!$C$113:$AR$264,ROW()-11,FALSE)=0,"",HLOOKUP(M$13,'Quote Application form'!$C$113:$AR$264,ROW()-11,FALSE)),"")</f>
        <v/>
      </c>
      <c r="N132" t="str">
        <f>IFERROR(IF(HLOOKUP(N$13,'Quote Application form'!$C$113:$AR$264,ROW()-11,FALSE)=0,"",HLOOKUP(N$13,'Quote Application form'!$C$113:$AR$264,ROW()-11,FALSE)),"")</f>
        <v/>
      </c>
      <c r="O132" t="str">
        <f>IFERROR(IF(HLOOKUP(O$13,'Quote Application form'!$C$113:$AR$264,ROW()-11,FALSE)=0,"",HLOOKUP(O$13,'Quote Application form'!$C$113:$AR$264,ROW()-11,FALSE)),"")</f>
        <v/>
      </c>
      <c r="P132" t="str">
        <f>IFERROR(IF(HLOOKUP(P$13,'Quote Application form'!$C$113:$AR$264,ROW()-11,FALSE)=0,"",HLOOKUP(P$13,'Quote Application form'!$C$113:$AR$264,ROW()-11,FALSE)),"")</f>
        <v/>
      </c>
      <c r="Q132" t="str">
        <f>IFERROR(IF(HLOOKUP(Q$13,'Quote Application form'!$C$113:$AR$264,ROW()-11,FALSE)=0,"",HLOOKUP(Q$13,'Quote Application form'!$C$113:$AR$264,ROW()-11,FALSE)),"")</f>
        <v/>
      </c>
      <c r="R132" t="str">
        <f>IFERROR(IF(HLOOKUP(R$13,'Quote Application form'!$C$113:$AR$264,ROW()-11,FALSE)=0,"",HLOOKUP(R$13,'Quote Application form'!$C$113:$AR$264,ROW()-11,FALSE)),"")</f>
        <v/>
      </c>
      <c r="S132" t="str">
        <f>IFERROR(IF(HLOOKUP(S$13,'Quote Application form'!$C$113:$AR$264,ROW()-11,FALSE)=0,"",HLOOKUP(S$13,'Quote Application form'!$C$113:$AR$264,ROW()-11,FALSE)),"")</f>
        <v/>
      </c>
      <c r="T132" t="str">
        <f>IFERROR(IF(HLOOKUP(T$13,'Quote Application form'!$C$113:$AR$264,ROW()-11,FALSE)=0,"",HLOOKUP(T$13,'Quote Application form'!$C$113:$AR$264,ROW()-11,FALSE)),"")</f>
        <v/>
      </c>
      <c r="U132" t="str">
        <f>IFERROR(IF(HLOOKUP(U$13,'Quote Application form'!$C$113:$AR$264,ROW()-11,FALSE)=0,"",HLOOKUP(U$13,'Quote Application form'!$C$113:$AR$264,ROW()-11,FALSE)),"")</f>
        <v/>
      </c>
      <c r="V132" t="str">
        <f>IFERROR(IF(HLOOKUP(V$13,'Quote Application form'!$C$113:$AR$264,ROW()-11,FALSE)=0,"",HLOOKUP(V$13,'Quote Application form'!$C$113:$AR$264,ROW()-11,FALSE)),"")</f>
        <v/>
      </c>
      <c r="W132" t="str">
        <f>IFERROR(IF(HLOOKUP(W$13,'Quote Application form'!$C$113:$AR$264,ROW()-11,FALSE)=0,"",HLOOKUP(W$13,'Quote Application form'!$C$113:$AR$264,ROW()-11,FALSE)),"")</f>
        <v/>
      </c>
      <c r="X132" t="str">
        <f>IFERROR(IF(HLOOKUP(X$13,'Quote Application form'!$C$113:$AR$264,ROW()-11,FALSE)=0,"",HLOOKUP(X$13,'Quote Application form'!$C$113:$AR$264,ROW()-11,FALSE)),"")</f>
        <v/>
      </c>
      <c r="Y132" t="str">
        <f>IFERROR(IF(HLOOKUP(Y$13,'Quote Application form'!$C$113:$AR$264,ROW()-11,FALSE)=0,"",HLOOKUP(Y$13,'Quote Application form'!$C$113:$AR$264,ROW()-11,FALSE)),"")</f>
        <v/>
      </c>
      <c r="Z132" t="str">
        <f>IFERROR(IF(HLOOKUP(Z$13,'Quote Application form'!$C$113:$AR$264,ROW()-11,FALSE)=0,"",HLOOKUP(Z$13,'Quote Application form'!$C$113:$AR$264,ROW()-11,FALSE)),"")</f>
        <v/>
      </c>
      <c r="AA132" t="str">
        <f>IFERROR(IF(HLOOKUP(AA$13,'Quote Application form'!$C$113:$AR$264,ROW()-11,FALSE)=0,"",HLOOKUP(AA$13,'Quote Application form'!$C$113:$AR$264,ROW()-11,FALSE)),"")</f>
        <v/>
      </c>
      <c r="AB132" t="str">
        <f>IFERROR(IF(HLOOKUP(AB$13,'Quote Application form'!$C$113:$AR$264,ROW()-11,FALSE)=0,"",HLOOKUP(AB$13,'Quote Application form'!$C$113:$AR$264,ROW()-11,FALSE)),"")</f>
        <v/>
      </c>
      <c r="AC132" t="str">
        <f>IFERROR(IF(HLOOKUP(AC$13,'Quote Application form'!$C$113:$AR$264,ROW()-11,FALSE)=0,"",HLOOKUP(AC$13,'Quote Application form'!$C$113:$AR$264,ROW()-11,FALSE)),"")</f>
        <v/>
      </c>
      <c r="AD132" t="str">
        <f>IFERROR(IF(HLOOKUP(AD$13,'Quote Application form'!$C$113:$AR$264,ROW()-11,FALSE)=0,"",HLOOKUP(AD$13,'Quote Application form'!$C$113:$AR$264,ROW()-11,FALSE)),"")</f>
        <v/>
      </c>
      <c r="AE132" t="str">
        <f>IFERROR(IF(HLOOKUP(AE$13,'Quote Application form'!$C$113:$AR$264,ROW()-11,FALSE)=0,"",HLOOKUP(AE$13,'Quote Application form'!$C$113:$AR$264,ROW()-11,FALSE)),"")</f>
        <v/>
      </c>
      <c r="AF132" t="str">
        <f>IF('Quote Application form'!AJ233=0,"",HLOOKUP(AF$13,'Quote Application form'!$C$113:$AR$264,ROW()-11,FALSE))</f>
        <v/>
      </c>
      <c r="AG132" t="str">
        <f>IF('Quote Application form'!AK233=0,"",HLOOKUP(AG$13,'Quote Application form'!$C$113:$AR$264,ROW()-11,FALSE))</f>
        <v/>
      </c>
      <c r="AH132" t="str">
        <f>IF('Quote Application form'!AL233=0,"",HLOOKUP(AH$13,'Quote Application form'!$C$113:$AR$264,ROW()-11,FALSE))</f>
        <v/>
      </c>
      <c r="AI132" t="str">
        <f>IF('Quote Application form'!AM233=0,"",HLOOKUP(AI$13,'Quote Application form'!$C$113:$AR$264,ROW()-11,FALSE))</f>
        <v/>
      </c>
      <c r="AJ132" t="str">
        <f>IF('Quote Application form'!AN233=0,"",HLOOKUP(AJ$13,'Quote Application form'!$C$113:$AR$264,ROW()-11,FALSE))</f>
        <v/>
      </c>
      <c r="AK132" t="str">
        <f>IF('Quote Application form'!AO233=0,"",HLOOKUP(AK$13,'Quote Application form'!$C$113:$AR$264,ROW()-11,FALSE))</f>
        <v/>
      </c>
      <c r="AL132" t="str">
        <f>IF('Quote Application form'!AP233=0,"",HLOOKUP(AL$13,'Quote Application form'!$C$113:$AR$264,ROW()-11,FALSE))</f>
        <v/>
      </c>
      <c r="AM132" t="str">
        <f>IF('Quote Application form'!AQ233=0,"",HLOOKUP(AM$13,'Quote Application form'!$C$113:$AR$264,ROW()-11,FALSE))</f>
        <v/>
      </c>
      <c r="AN132" t="str">
        <f>IF('Quote Application form'!AR233=0,"",HLOOKUP(AN$13,'Quote Application form'!$C$113:$AR$264,ROW()-11,FALSE))</f>
        <v/>
      </c>
      <c r="AO132" t="str">
        <f>IF('Quote Application form'!AS233=0,"",HLOOKUP(AO$13,'Quote Application form'!$C$113:$AR$264,ROW()-11,FALSE))</f>
        <v/>
      </c>
      <c r="AP132" t="str">
        <f>IF('Quote Application form'!AT233=0,"",HLOOKUP(AP$13,'Quote Application form'!$C$113:$AR$264,ROW()-11,FALSE))</f>
        <v/>
      </c>
    </row>
    <row r="133" spans="1:42" x14ac:dyDescent="0.2">
      <c r="A133" t="str">
        <f>IFERROR(IF(HLOOKUP(A$13,'Quote Application form'!$C$113:$AR$264,ROW()-11,FALSE)=0,"",HLOOKUP(A$13,'Quote Application form'!$C$113:$AR$264,ROW()-11,FALSE)),"")</f>
        <v/>
      </c>
      <c r="B133" t="str">
        <f>IFERROR(IF(HLOOKUP(B$13,'Quote Application form'!$C$113:$AR$264,ROW()-11,FALSE)=0,"",HLOOKUP(B$13,'Quote Application form'!$C$113:$AR$264,ROW()-11,FALSE)),"")</f>
        <v/>
      </c>
      <c r="C133" t="str">
        <f>IFERROR(IF(HLOOKUP(C$13,'Quote Application form'!$C$113:$AR$264,ROW()-11,FALSE)=0,"",HLOOKUP(C$13,'Quote Application form'!$C$113:$AR$264,ROW()-11,FALSE)),"")</f>
        <v/>
      </c>
      <c r="D133" t="str">
        <f>IFERROR(IF(HLOOKUP(D$13,'Quote Application form'!$C$113:$AR$264,ROW()-11,FALSE)=0,"",HLOOKUP(D$13,'Quote Application form'!$C$113:$AR$264,ROW()-11,FALSE)),"")</f>
        <v/>
      </c>
      <c r="E133" t="str">
        <f>IFERROR(IF(HLOOKUP(E$13,'Quote Application form'!$C$113:$AR$264,ROW()-11,FALSE)=0,"",HLOOKUP(E$13,'Quote Application form'!$C$113:$AR$264,ROW()-11,FALSE)),"")</f>
        <v/>
      </c>
      <c r="F133" t="str">
        <f>IFERROR(IF(HLOOKUP(F$13,'Quote Application form'!$C$113:$AR$264,ROW()-11,FALSE)=0,"",HLOOKUP(F$13,'Quote Application form'!$C$113:$AR$264,ROW()-11,FALSE)),"")</f>
        <v/>
      </c>
      <c r="G133" t="str">
        <f>IFERROR(IF(HLOOKUP(G$13,'Quote Application form'!$C$113:$AR$264,ROW()-11,FALSE)=0,"",HLOOKUP(G$13,'Quote Application form'!$C$113:$AR$264,ROW()-11,FALSE)),"")</f>
        <v/>
      </c>
      <c r="H133" t="str">
        <f>IFERROR(IF(HLOOKUP(H$13,'Quote Application form'!$C$113:$AR$264,ROW()-11,FALSE)=0,"",HLOOKUP(H$13,'Quote Application form'!$C$113:$AR$264,ROW()-11,FALSE)),"")</f>
        <v/>
      </c>
      <c r="I133" t="str">
        <f>IFERROR(IF(HLOOKUP(I$13,'Quote Application form'!$C$113:$AR$264,ROW()-11,FALSE)=0,"",HLOOKUP(I$13,'Quote Application form'!$C$113:$AR$264,ROW()-11,FALSE)),"")</f>
        <v/>
      </c>
      <c r="J133" t="str">
        <f>IFERROR(IF(HLOOKUP(J$13,'Quote Application form'!$C$113:$AR$264,ROW()-11,FALSE)=0,"",HLOOKUP(J$13,'Quote Application form'!$C$113:$AR$264,ROW()-11,FALSE)),"")</f>
        <v/>
      </c>
      <c r="K133" t="str">
        <f>IFERROR(IF(HLOOKUP(K$13,'Quote Application form'!$C$113:$AR$264,ROW()-11,FALSE)=0,"",HLOOKUP(K$13,'Quote Application form'!$C$113:$AR$264,ROW()-11,FALSE)),"")</f>
        <v/>
      </c>
      <c r="L133" t="str">
        <f>IFERROR(IF(HLOOKUP(L$13,'Quote Application form'!$C$113:$AR$264,ROW()-11,FALSE)=0,"",HLOOKUP(L$13,'Quote Application form'!$C$113:$AR$264,ROW()-11,FALSE)),"")</f>
        <v/>
      </c>
      <c r="M133" t="str">
        <f>IFERROR(IF(HLOOKUP(M$13,'Quote Application form'!$C$113:$AR$264,ROW()-11,FALSE)=0,"",HLOOKUP(M$13,'Quote Application form'!$C$113:$AR$264,ROW()-11,FALSE)),"")</f>
        <v/>
      </c>
      <c r="N133" t="str">
        <f>IFERROR(IF(HLOOKUP(N$13,'Quote Application form'!$C$113:$AR$264,ROW()-11,FALSE)=0,"",HLOOKUP(N$13,'Quote Application form'!$C$113:$AR$264,ROW()-11,FALSE)),"")</f>
        <v/>
      </c>
      <c r="O133" t="str">
        <f>IFERROR(IF(HLOOKUP(O$13,'Quote Application form'!$C$113:$AR$264,ROW()-11,FALSE)=0,"",HLOOKUP(O$13,'Quote Application form'!$C$113:$AR$264,ROW()-11,FALSE)),"")</f>
        <v/>
      </c>
      <c r="P133" t="str">
        <f>IFERROR(IF(HLOOKUP(P$13,'Quote Application form'!$C$113:$AR$264,ROW()-11,FALSE)=0,"",HLOOKUP(P$13,'Quote Application form'!$C$113:$AR$264,ROW()-11,FALSE)),"")</f>
        <v/>
      </c>
      <c r="Q133" t="str">
        <f>IFERROR(IF(HLOOKUP(Q$13,'Quote Application form'!$C$113:$AR$264,ROW()-11,FALSE)=0,"",HLOOKUP(Q$13,'Quote Application form'!$C$113:$AR$264,ROW()-11,FALSE)),"")</f>
        <v/>
      </c>
      <c r="R133" t="str">
        <f>IFERROR(IF(HLOOKUP(R$13,'Quote Application form'!$C$113:$AR$264,ROW()-11,FALSE)=0,"",HLOOKUP(R$13,'Quote Application form'!$C$113:$AR$264,ROW()-11,FALSE)),"")</f>
        <v/>
      </c>
      <c r="S133" t="str">
        <f>IFERROR(IF(HLOOKUP(S$13,'Quote Application form'!$C$113:$AR$264,ROW()-11,FALSE)=0,"",HLOOKUP(S$13,'Quote Application form'!$C$113:$AR$264,ROW()-11,FALSE)),"")</f>
        <v/>
      </c>
      <c r="T133" t="str">
        <f>IFERROR(IF(HLOOKUP(T$13,'Quote Application form'!$C$113:$AR$264,ROW()-11,FALSE)=0,"",HLOOKUP(T$13,'Quote Application form'!$C$113:$AR$264,ROW()-11,FALSE)),"")</f>
        <v/>
      </c>
      <c r="U133" t="str">
        <f>IFERROR(IF(HLOOKUP(U$13,'Quote Application form'!$C$113:$AR$264,ROW()-11,FALSE)=0,"",HLOOKUP(U$13,'Quote Application form'!$C$113:$AR$264,ROW()-11,FALSE)),"")</f>
        <v/>
      </c>
      <c r="V133" t="str">
        <f>IFERROR(IF(HLOOKUP(V$13,'Quote Application form'!$C$113:$AR$264,ROW()-11,FALSE)=0,"",HLOOKUP(V$13,'Quote Application form'!$C$113:$AR$264,ROW()-11,FALSE)),"")</f>
        <v/>
      </c>
      <c r="W133" t="str">
        <f>IFERROR(IF(HLOOKUP(W$13,'Quote Application form'!$C$113:$AR$264,ROW()-11,FALSE)=0,"",HLOOKUP(W$13,'Quote Application form'!$C$113:$AR$264,ROW()-11,FALSE)),"")</f>
        <v/>
      </c>
      <c r="X133" t="str">
        <f>IFERROR(IF(HLOOKUP(X$13,'Quote Application form'!$C$113:$AR$264,ROW()-11,FALSE)=0,"",HLOOKUP(X$13,'Quote Application form'!$C$113:$AR$264,ROW()-11,FALSE)),"")</f>
        <v/>
      </c>
      <c r="Y133" t="str">
        <f>IFERROR(IF(HLOOKUP(Y$13,'Quote Application form'!$C$113:$AR$264,ROW()-11,FALSE)=0,"",HLOOKUP(Y$13,'Quote Application form'!$C$113:$AR$264,ROW()-11,FALSE)),"")</f>
        <v/>
      </c>
      <c r="Z133" t="str">
        <f>IFERROR(IF(HLOOKUP(Z$13,'Quote Application form'!$C$113:$AR$264,ROW()-11,FALSE)=0,"",HLOOKUP(Z$13,'Quote Application form'!$C$113:$AR$264,ROW()-11,FALSE)),"")</f>
        <v/>
      </c>
      <c r="AA133" t="str">
        <f>IFERROR(IF(HLOOKUP(AA$13,'Quote Application form'!$C$113:$AR$264,ROW()-11,FALSE)=0,"",HLOOKUP(AA$13,'Quote Application form'!$C$113:$AR$264,ROW()-11,FALSE)),"")</f>
        <v/>
      </c>
      <c r="AB133" t="str">
        <f>IFERROR(IF(HLOOKUP(AB$13,'Quote Application form'!$C$113:$AR$264,ROW()-11,FALSE)=0,"",HLOOKUP(AB$13,'Quote Application form'!$C$113:$AR$264,ROW()-11,FALSE)),"")</f>
        <v/>
      </c>
      <c r="AC133" t="str">
        <f>IFERROR(IF(HLOOKUP(AC$13,'Quote Application form'!$C$113:$AR$264,ROW()-11,FALSE)=0,"",HLOOKUP(AC$13,'Quote Application form'!$C$113:$AR$264,ROW()-11,FALSE)),"")</f>
        <v/>
      </c>
      <c r="AD133" t="str">
        <f>IFERROR(IF(HLOOKUP(AD$13,'Quote Application form'!$C$113:$AR$264,ROW()-11,FALSE)=0,"",HLOOKUP(AD$13,'Quote Application form'!$C$113:$AR$264,ROW()-11,FALSE)),"")</f>
        <v/>
      </c>
      <c r="AE133" t="str">
        <f>IFERROR(IF(HLOOKUP(AE$13,'Quote Application form'!$C$113:$AR$264,ROW()-11,FALSE)=0,"",HLOOKUP(AE$13,'Quote Application form'!$C$113:$AR$264,ROW()-11,FALSE)),"")</f>
        <v/>
      </c>
      <c r="AF133" t="str">
        <f>IF('Quote Application form'!AJ234=0,"",HLOOKUP(AF$13,'Quote Application form'!$C$113:$AR$264,ROW()-11,FALSE))</f>
        <v/>
      </c>
      <c r="AG133" t="str">
        <f>IF('Quote Application form'!AK234=0,"",HLOOKUP(AG$13,'Quote Application form'!$C$113:$AR$264,ROW()-11,FALSE))</f>
        <v/>
      </c>
      <c r="AH133" t="str">
        <f>IF('Quote Application form'!AL234=0,"",HLOOKUP(AH$13,'Quote Application form'!$C$113:$AR$264,ROW()-11,FALSE))</f>
        <v/>
      </c>
      <c r="AI133" t="str">
        <f>IF('Quote Application form'!AM234=0,"",HLOOKUP(AI$13,'Quote Application form'!$C$113:$AR$264,ROW()-11,FALSE))</f>
        <v/>
      </c>
      <c r="AJ133" t="str">
        <f>IF('Quote Application form'!AN234=0,"",HLOOKUP(AJ$13,'Quote Application form'!$C$113:$AR$264,ROW()-11,FALSE))</f>
        <v/>
      </c>
      <c r="AK133" t="str">
        <f>IF('Quote Application form'!AO234=0,"",HLOOKUP(AK$13,'Quote Application form'!$C$113:$AR$264,ROW()-11,FALSE))</f>
        <v/>
      </c>
      <c r="AL133" t="str">
        <f>IF('Quote Application form'!AP234=0,"",HLOOKUP(AL$13,'Quote Application form'!$C$113:$AR$264,ROW()-11,FALSE))</f>
        <v/>
      </c>
      <c r="AM133" t="str">
        <f>IF('Quote Application form'!AQ234=0,"",HLOOKUP(AM$13,'Quote Application form'!$C$113:$AR$264,ROW()-11,FALSE))</f>
        <v/>
      </c>
      <c r="AN133" t="str">
        <f>IF('Quote Application form'!AR234=0,"",HLOOKUP(AN$13,'Quote Application form'!$C$113:$AR$264,ROW()-11,FALSE))</f>
        <v/>
      </c>
      <c r="AO133" t="str">
        <f>IF('Quote Application form'!AS234=0,"",HLOOKUP(AO$13,'Quote Application form'!$C$113:$AR$264,ROW()-11,FALSE))</f>
        <v/>
      </c>
      <c r="AP133" t="str">
        <f>IF('Quote Application form'!AT234=0,"",HLOOKUP(AP$13,'Quote Application form'!$C$113:$AR$264,ROW()-11,FALSE))</f>
        <v/>
      </c>
    </row>
    <row r="134" spans="1:42" x14ac:dyDescent="0.2">
      <c r="A134" t="str">
        <f>IFERROR(IF(HLOOKUP(A$13,'Quote Application form'!$C$113:$AR$264,ROW()-11,FALSE)=0,"",HLOOKUP(A$13,'Quote Application form'!$C$113:$AR$264,ROW()-11,FALSE)),"")</f>
        <v/>
      </c>
      <c r="B134" t="str">
        <f>IFERROR(IF(HLOOKUP(B$13,'Quote Application form'!$C$113:$AR$264,ROW()-11,FALSE)=0,"",HLOOKUP(B$13,'Quote Application form'!$C$113:$AR$264,ROW()-11,FALSE)),"")</f>
        <v/>
      </c>
      <c r="C134" t="str">
        <f>IFERROR(IF(HLOOKUP(C$13,'Quote Application form'!$C$113:$AR$264,ROW()-11,FALSE)=0,"",HLOOKUP(C$13,'Quote Application form'!$C$113:$AR$264,ROW()-11,FALSE)),"")</f>
        <v/>
      </c>
      <c r="D134" t="str">
        <f>IFERROR(IF(HLOOKUP(D$13,'Quote Application form'!$C$113:$AR$264,ROW()-11,FALSE)=0,"",HLOOKUP(D$13,'Quote Application form'!$C$113:$AR$264,ROW()-11,FALSE)),"")</f>
        <v/>
      </c>
      <c r="E134" t="str">
        <f>IFERROR(IF(HLOOKUP(E$13,'Quote Application form'!$C$113:$AR$264,ROW()-11,FALSE)=0,"",HLOOKUP(E$13,'Quote Application form'!$C$113:$AR$264,ROW()-11,FALSE)),"")</f>
        <v/>
      </c>
      <c r="F134" t="str">
        <f>IFERROR(IF(HLOOKUP(F$13,'Quote Application form'!$C$113:$AR$264,ROW()-11,FALSE)=0,"",HLOOKUP(F$13,'Quote Application form'!$C$113:$AR$264,ROW()-11,FALSE)),"")</f>
        <v/>
      </c>
      <c r="G134" t="str">
        <f>IFERROR(IF(HLOOKUP(G$13,'Quote Application form'!$C$113:$AR$264,ROW()-11,FALSE)=0,"",HLOOKUP(G$13,'Quote Application form'!$C$113:$AR$264,ROW()-11,FALSE)),"")</f>
        <v/>
      </c>
      <c r="H134" t="str">
        <f>IFERROR(IF(HLOOKUP(H$13,'Quote Application form'!$C$113:$AR$264,ROW()-11,FALSE)=0,"",HLOOKUP(H$13,'Quote Application form'!$C$113:$AR$264,ROW()-11,FALSE)),"")</f>
        <v/>
      </c>
      <c r="I134" t="str">
        <f>IFERROR(IF(HLOOKUP(I$13,'Quote Application form'!$C$113:$AR$264,ROW()-11,FALSE)=0,"",HLOOKUP(I$13,'Quote Application form'!$C$113:$AR$264,ROW()-11,FALSE)),"")</f>
        <v/>
      </c>
      <c r="J134" t="str">
        <f>IFERROR(IF(HLOOKUP(J$13,'Quote Application form'!$C$113:$AR$264,ROW()-11,FALSE)=0,"",HLOOKUP(J$13,'Quote Application form'!$C$113:$AR$264,ROW()-11,FALSE)),"")</f>
        <v/>
      </c>
      <c r="K134" t="str">
        <f>IFERROR(IF(HLOOKUP(K$13,'Quote Application form'!$C$113:$AR$264,ROW()-11,FALSE)=0,"",HLOOKUP(K$13,'Quote Application form'!$C$113:$AR$264,ROW()-11,FALSE)),"")</f>
        <v/>
      </c>
      <c r="L134" t="str">
        <f>IFERROR(IF(HLOOKUP(L$13,'Quote Application form'!$C$113:$AR$264,ROW()-11,FALSE)=0,"",HLOOKUP(L$13,'Quote Application form'!$C$113:$AR$264,ROW()-11,FALSE)),"")</f>
        <v/>
      </c>
      <c r="M134" t="str">
        <f>IFERROR(IF(HLOOKUP(M$13,'Quote Application form'!$C$113:$AR$264,ROW()-11,FALSE)=0,"",HLOOKUP(M$13,'Quote Application form'!$C$113:$AR$264,ROW()-11,FALSE)),"")</f>
        <v/>
      </c>
      <c r="N134" t="str">
        <f>IFERROR(IF(HLOOKUP(N$13,'Quote Application form'!$C$113:$AR$264,ROW()-11,FALSE)=0,"",HLOOKUP(N$13,'Quote Application form'!$C$113:$AR$264,ROW()-11,FALSE)),"")</f>
        <v/>
      </c>
      <c r="O134" t="str">
        <f>IFERROR(IF(HLOOKUP(O$13,'Quote Application form'!$C$113:$AR$264,ROW()-11,FALSE)=0,"",HLOOKUP(O$13,'Quote Application form'!$C$113:$AR$264,ROW()-11,FALSE)),"")</f>
        <v/>
      </c>
      <c r="P134" t="str">
        <f>IFERROR(IF(HLOOKUP(P$13,'Quote Application form'!$C$113:$AR$264,ROW()-11,FALSE)=0,"",HLOOKUP(P$13,'Quote Application form'!$C$113:$AR$264,ROW()-11,FALSE)),"")</f>
        <v/>
      </c>
      <c r="Q134" t="str">
        <f>IFERROR(IF(HLOOKUP(Q$13,'Quote Application form'!$C$113:$AR$264,ROW()-11,FALSE)=0,"",HLOOKUP(Q$13,'Quote Application form'!$C$113:$AR$264,ROW()-11,FALSE)),"")</f>
        <v/>
      </c>
      <c r="R134" t="str">
        <f>IFERROR(IF(HLOOKUP(R$13,'Quote Application form'!$C$113:$AR$264,ROW()-11,FALSE)=0,"",HLOOKUP(R$13,'Quote Application form'!$C$113:$AR$264,ROW()-11,FALSE)),"")</f>
        <v/>
      </c>
      <c r="S134" t="str">
        <f>IFERROR(IF(HLOOKUP(S$13,'Quote Application form'!$C$113:$AR$264,ROW()-11,FALSE)=0,"",HLOOKUP(S$13,'Quote Application form'!$C$113:$AR$264,ROW()-11,FALSE)),"")</f>
        <v/>
      </c>
      <c r="T134" t="str">
        <f>IFERROR(IF(HLOOKUP(T$13,'Quote Application form'!$C$113:$AR$264,ROW()-11,FALSE)=0,"",HLOOKUP(T$13,'Quote Application form'!$C$113:$AR$264,ROW()-11,FALSE)),"")</f>
        <v/>
      </c>
      <c r="U134" t="str">
        <f>IFERROR(IF(HLOOKUP(U$13,'Quote Application form'!$C$113:$AR$264,ROW()-11,FALSE)=0,"",HLOOKUP(U$13,'Quote Application form'!$C$113:$AR$264,ROW()-11,FALSE)),"")</f>
        <v/>
      </c>
      <c r="V134" t="str">
        <f>IFERROR(IF(HLOOKUP(V$13,'Quote Application form'!$C$113:$AR$264,ROW()-11,FALSE)=0,"",HLOOKUP(V$13,'Quote Application form'!$C$113:$AR$264,ROW()-11,FALSE)),"")</f>
        <v/>
      </c>
      <c r="W134" t="str">
        <f>IFERROR(IF(HLOOKUP(W$13,'Quote Application form'!$C$113:$AR$264,ROW()-11,FALSE)=0,"",HLOOKUP(W$13,'Quote Application form'!$C$113:$AR$264,ROW()-11,FALSE)),"")</f>
        <v/>
      </c>
      <c r="X134" t="str">
        <f>IFERROR(IF(HLOOKUP(X$13,'Quote Application form'!$C$113:$AR$264,ROW()-11,FALSE)=0,"",HLOOKUP(X$13,'Quote Application form'!$C$113:$AR$264,ROW()-11,FALSE)),"")</f>
        <v/>
      </c>
      <c r="Y134" t="str">
        <f>IFERROR(IF(HLOOKUP(Y$13,'Quote Application form'!$C$113:$AR$264,ROW()-11,FALSE)=0,"",HLOOKUP(Y$13,'Quote Application form'!$C$113:$AR$264,ROW()-11,FALSE)),"")</f>
        <v/>
      </c>
      <c r="Z134" t="str">
        <f>IFERROR(IF(HLOOKUP(Z$13,'Quote Application form'!$C$113:$AR$264,ROW()-11,FALSE)=0,"",HLOOKUP(Z$13,'Quote Application form'!$C$113:$AR$264,ROW()-11,FALSE)),"")</f>
        <v/>
      </c>
      <c r="AA134" t="str">
        <f>IFERROR(IF(HLOOKUP(AA$13,'Quote Application form'!$C$113:$AR$264,ROW()-11,FALSE)=0,"",HLOOKUP(AA$13,'Quote Application form'!$C$113:$AR$264,ROW()-11,FALSE)),"")</f>
        <v/>
      </c>
      <c r="AB134" t="str">
        <f>IFERROR(IF(HLOOKUP(AB$13,'Quote Application form'!$C$113:$AR$264,ROW()-11,FALSE)=0,"",HLOOKUP(AB$13,'Quote Application form'!$C$113:$AR$264,ROW()-11,FALSE)),"")</f>
        <v/>
      </c>
      <c r="AC134" t="str">
        <f>IFERROR(IF(HLOOKUP(AC$13,'Quote Application form'!$C$113:$AR$264,ROW()-11,FALSE)=0,"",HLOOKUP(AC$13,'Quote Application form'!$C$113:$AR$264,ROW()-11,FALSE)),"")</f>
        <v/>
      </c>
      <c r="AD134" t="str">
        <f>IFERROR(IF(HLOOKUP(AD$13,'Quote Application form'!$C$113:$AR$264,ROW()-11,FALSE)=0,"",HLOOKUP(AD$13,'Quote Application form'!$C$113:$AR$264,ROW()-11,FALSE)),"")</f>
        <v/>
      </c>
      <c r="AE134" t="str">
        <f>IFERROR(IF(HLOOKUP(AE$13,'Quote Application form'!$C$113:$AR$264,ROW()-11,FALSE)=0,"",HLOOKUP(AE$13,'Quote Application form'!$C$113:$AR$264,ROW()-11,FALSE)),"")</f>
        <v/>
      </c>
      <c r="AF134" t="str">
        <f>IF('Quote Application form'!AJ235=0,"",HLOOKUP(AF$13,'Quote Application form'!$C$113:$AR$264,ROW()-11,FALSE))</f>
        <v/>
      </c>
      <c r="AG134" t="str">
        <f>IF('Quote Application form'!AK235=0,"",HLOOKUP(AG$13,'Quote Application form'!$C$113:$AR$264,ROW()-11,FALSE))</f>
        <v/>
      </c>
      <c r="AH134" t="str">
        <f>IF('Quote Application form'!AL235=0,"",HLOOKUP(AH$13,'Quote Application form'!$C$113:$AR$264,ROW()-11,FALSE))</f>
        <v/>
      </c>
      <c r="AI134" t="str">
        <f>IF('Quote Application form'!AM235=0,"",HLOOKUP(AI$13,'Quote Application form'!$C$113:$AR$264,ROW()-11,FALSE))</f>
        <v/>
      </c>
      <c r="AJ134" t="str">
        <f>IF('Quote Application form'!AN235=0,"",HLOOKUP(AJ$13,'Quote Application form'!$C$113:$AR$264,ROW()-11,FALSE))</f>
        <v/>
      </c>
      <c r="AK134" t="str">
        <f>IF('Quote Application form'!AO235=0,"",HLOOKUP(AK$13,'Quote Application form'!$C$113:$AR$264,ROW()-11,FALSE))</f>
        <v/>
      </c>
      <c r="AL134" t="str">
        <f>IF('Quote Application form'!AP235=0,"",HLOOKUP(AL$13,'Quote Application form'!$C$113:$AR$264,ROW()-11,FALSE))</f>
        <v/>
      </c>
      <c r="AM134" t="str">
        <f>IF('Quote Application form'!AQ235=0,"",HLOOKUP(AM$13,'Quote Application form'!$C$113:$AR$264,ROW()-11,FALSE))</f>
        <v/>
      </c>
      <c r="AN134" t="str">
        <f>IF('Quote Application form'!AR235=0,"",HLOOKUP(AN$13,'Quote Application form'!$C$113:$AR$264,ROW()-11,FALSE))</f>
        <v/>
      </c>
      <c r="AO134" t="str">
        <f>IF('Quote Application form'!AS235=0,"",HLOOKUP(AO$13,'Quote Application form'!$C$113:$AR$264,ROW()-11,FALSE))</f>
        <v/>
      </c>
      <c r="AP134" t="str">
        <f>IF('Quote Application form'!AT235=0,"",HLOOKUP(AP$13,'Quote Application form'!$C$113:$AR$264,ROW()-11,FALSE))</f>
        <v/>
      </c>
    </row>
    <row r="135" spans="1:42" x14ac:dyDescent="0.2">
      <c r="A135" t="str">
        <f>IFERROR(IF(HLOOKUP(A$13,'Quote Application form'!$C$113:$AR$264,ROW()-11,FALSE)=0,"",HLOOKUP(A$13,'Quote Application form'!$C$113:$AR$264,ROW()-11,FALSE)),"")</f>
        <v/>
      </c>
      <c r="B135" t="str">
        <f>IFERROR(IF(HLOOKUP(B$13,'Quote Application form'!$C$113:$AR$264,ROW()-11,FALSE)=0,"",HLOOKUP(B$13,'Quote Application form'!$C$113:$AR$264,ROW()-11,FALSE)),"")</f>
        <v/>
      </c>
      <c r="C135" t="str">
        <f>IFERROR(IF(HLOOKUP(C$13,'Quote Application form'!$C$113:$AR$264,ROW()-11,FALSE)=0,"",HLOOKUP(C$13,'Quote Application form'!$C$113:$AR$264,ROW()-11,FALSE)),"")</f>
        <v/>
      </c>
      <c r="D135" t="str">
        <f>IFERROR(IF(HLOOKUP(D$13,'Quote Application form'!$C$113:$AR$264,ROW()-11,FALSE)=0,"",HLOOKUP(D$13,'Quote Application form'!$C$113:$AR$264,ROW()-11,FALSE)),"")</f>
        <v/>
      </c>
      <c r="E135" t="str">
        <f>IFERROR(IF(HLOOKUP(E$13,'Quote Application form'!$C$113:$AR$264,ROW()-11,FALSE)=0,"",HLOOKUP(E$13,'Quote Application form'!$C$113:$AR$264,ROW()-11,FALSE)),"")</f>
        <v/>
      </c>
      <c r="F135" t="str">
        <f>IFERROR(IF(HLOOKUP(F$13,'Quote Application form'!$C$113:$AR$264,ROW()-11,FALSE)=0,"",HLOOKUP(F$13,'Quote Application form'!$C$113:$AR$264,ROW()-11,FALSE)),"")</f>
        <v/>
      </c>
      <c r="G135" t="str">
        <f>IFERROR(IF(HLOOKUP(G$13,'Quote Application form'!$C$113:$AR$264,ROW()-11,FALSE)=0,"",HLOOKUP(G$13,'Quote Application form'!$C$113:$AR$264,ROW()-11,FALSE)),"")</f>
        <v/>
      </c>
      <c r="H135" t="str">
        <f>IFERROR(IF(HLOOKUP(H$13,'Quote Application form'!$C$113:$AR$264,ROW()-11,FALSE)=0,"",HLOOKUP(H$13,'Quote Application form'!$C$113:$AR$264,ROW()-11,FALSE)),"")</f>
        <v/>
      </c>
      <c r="I135" t="str">
        <f>IFERROR(IF(HLOOKUP(I$13,'Quote Application form'!$C$113:$AR$264,ROW()-11,FALSE)=0,"",HLOOKUP(I$13,'Quote Application form'!$C$113:$AR$264,ROW()-11,FALSE)),"")</f>
        <v/>
      </c>
      <c r="J135" t="str">
        <f>IFERROR(IF(HLOOKUP(J$13,'Quote Application form'!$C$113:$AR$264,ROW()-11,FALSE)=0,"",HLOOKUP(J$13,'Quote Application form'!$C$113:$AR$264,ROW()-11,FALSE)),"")</f>
        <v/>
      </c>
      <c r="K135" t="str">
        <f>IFERROR(IF(HLOOKUP(K$13,'Quote Application form'!$C$113:$AR$264,ROW()-11,FALSE)=0,"",HLOOKUP(K$13,'Quote Application form'!$C$113:$AR$264,ROW()-11,FALSE)),"")</f>
        <v/>
      </c>
      <c r="L135" t="str">
        <f>IFERROR(IF(HLOOKUP(L$13,'Quote Application form'!$C$113:$AR$264,ROW()-11,FALSE)=0,"",HLOOKUP(L$13,'Quote Application form'!$C$113:$AR$264,ROW()-11,FALSE)),"")</f>
        <v/>
      </c>
      <c r="M135" t="str">
        <f>IFERROR(IF(HLOOKUP(M$13,'Quote Application form'!$C$113:$AR$264,ROW()-11,FALSE)=0,"",HLOOKUP(M$13,'Quote Application form'!$C$113:$AR$264,ROW()-11,FALSE)),"")</f>
        <v/>
      </c>
      <c r="N135" t="str">
        <f>IFERROR(IF(HLOOKUP(N$13,'Quote Application form'!$C$113:$AR$264,ROW()-11,FALSE)=0,"",HLOOKUP(N$13,'Quote Application form'!$C$113:$AR$264,ROW()-11,FALSE)),"")</f>
        <v/>
      </c>
      <c r="O135" t="str">
        <f>IFERROR(IF(HLOOKUP(O$13,'Quote Application form'!$C$113:$AR$264,ROW()-11,FALSE)=0,"",HLOOKUP(O$13,'Quote Application form'!$C$113:$AR$264,ROW()-11,FALSE)),"")</f>
        <v/>
      </c>
      <c r="P135" t="str">
        <f>IFERROR(IF(HLOOKUP(P$13,'Quote Application form'!$C$113:$AR$264,ROW()-11,FALSE)=0,"",HLOOKUP(P$13,'Quote Application form'!$C$113:$AR$264,ROW()-11,FALSE)),"")</f>
        <v/>
      </c>
      <c r="Q135" t="str">
        <f>IFERROR(IF(HLOOKUP(Q$13,'Quote Application form'!$C$113:$AR$264,ROW()-11,FALSE)=0,"",HLOOKUP(Q$13,'Quote Application form'!$C$113:$AR$264,ROW()-11,FALSE)),"")</f>
        <v/>
      </c>
      <c r="R135" t="str">
        <f>IFERROR(IF(HLOOKUP(R$13,'Quote Application form'!$C$113:$AR$264,ROW()-11,FALSE)=0,"",HLOOKUP(R$13,'Quote Application form'!$C$113:$AR$264,ROW()-11,FALSE)),"")</f>
        <v/>
      </c>
      <c r="S135" t="str">
        <f>IFERROR(IF(HLOOKUP(S$13,'Quote Application form'!$C$113:$AR$264,ROW()-11,FALSE)=0,"",HLOOKUP(S$13,'Quote Application form'!$C$113:$AR$264,ROW()-11,FALSE)),"")</f>
        <v/>
      </c>
      <c r="T135" t="str">
        <f>IFERROR(IF(HLOOKUP(T$13,'Quote Application form'!$C$113:$AR$264,ROW()-11,FALSE)=0,"",HLOOKUP(T$13,'Quote Application form'!$C$113:$AR$264,ROW()-11,FALSE)),"")</f>
        <v/>
      </c>
      <c r="U135" t="str">
        <f>IFERROR(IF(HLOOKUP(U$13,'Quote Application form'!$C$113:$AR$264,ROW()-11,FALSE)=0,"",HLOOKUP(U$13,'Quote Application form'!$C$113:$AR$264,ROW()-11,FALSE)),"")</f>
        <v/>
      </c>
      <c r="V135" t="str">
        <f>IFERROR(IF(HLOOKUP(V$13,'Quote Application form'!$C$113:$AR$264,ROW()-11,FALSE)=0,"",HLOOKUP(V$13,'Quote Application form'!$C$113:$AR$264,ROW()-11,FALSE)),"")</f>
        <v/>
      </c>
      <c r="W135" t="str">
        <f>IFERROR(IF(HLOOKUP(W$13,'Quote Application form'!$C$113:$AR$264,ROW()-11,FALSE)=0,"",HLOOKUP(W$13,'Quote Application form'!$C$113:$AR$264,ROW()-11,FALSE)),"")</f>
        <v/>
      </c>
      <c r="X135" t="str">
        <f>IFERROR(IF(HLOOKUP(X$13,'Quote Application form'!$C$113:$AR$264,ROW()-11,FALSE)=0,"",HLOOKUP(X$13,'Quote Application form'!$C$113:$AR$264,ROW()-11,FALSE)),"")</f>
        <v/>
      </c>
      <c r="Y135" t="str">
        <f>IFERROR(IF(HLOOKUP(Y$13,'Quote Application form'!$C$113:$AR$264,ROW()-11,FALSE)=0,"",HLOOKUP(Y$13,'Quote Application form'!$C$113:$AR$264,ROW()-11,FALSE)),"")</f>
        <v/>
      </c>
      <c r="Z135" t="str">
        <f>IFERROR(IF(HLOOKUP(Z$13,'Quote Application form'!$C$113:$AR$264,ROW()-11,FALSE)=0,"",HLOOKUP(Z$13,'Quote Application form'!$C$113:$AR$264,ROW()-11,FALSE)),"")</f>
        <v/>
      </c>
      <c r="AA135" t="str">
        <f>IFERROR(IF(HLOOKUP(AA$13,'Quote Application form'!$C$113:$AR$264,ROW()-11,FALSE)=0,"",HLOOKUP(AA$13,'Quote Application form'!$C$113:$AR$264,ROW()-11,FALSE)),"")</f>
        <v/>
      </c>
      <c r="AB135" t="str">
        <f>IFERROR(IF(HLOOKUP(AB$13,'Quote Application form'!$C$113:$AR$264,ROW()-11,FALSE)=0,"",HLOOKUP(AB$13,'Quote Application form'!$C$113:$AR$264,ROW()-11,FALSE)),"")</f>
        <v/>
      </c>
      <c r="AC135" t="str">
        <f>IFERROR(IF(HLOOKUP(AC$13,'Quote Application form'!$C$113:$AR$264,ROW()-11,FALSE)=0,"",HLOOKUP(AC$13,'Quote Application form'!$C$113:$AR$264,ROW()-11,FALSE)),"")</f>
        <v/>
      </c>
      <c r="AD135" t="str">
        <f>IFERROR(IF(HLOOKUP(AD$13,'Quote Application form'!$C$113:$AR$264,ROW()-11,FALSE)=0,"",HLOOKUP(AD$13,'Quote Application form'!$C$113:$AR$264,ROW()-11,FALSE)),"")</f>
        <v/>
      </c>
      <c r="AE135" t="str">
        <f>IFERROR(IF(HLOOKUP(AE$13,'Quote Application form'!$C$113:$AR$264,ROW()-11,FALSE)=0,"",HLOOKUP(AE$13,'Quote Application form'!$C$113:$AR$264,ROW()-11,FALSE)),"")</f>
        <v/>
      </c>
      <c r="AF135" t="str">
        <f>IF('Quote Application form'!AJ236=0,"",HLOOKUP(AF$13,'Quote Application form'!$C$113:$AR$264,ROW()-11,FALSE))</f>
        <v/>
      </c>
      <c r="AG135" t="str">
        <f>IF('Quote Application form'!AK236=0,"",HLOOKUP(AG$13,'Quote Application form'!$C$113:$AR$264,ROW()-11,FALSE))</f>
        <v/>
      </c>
      <c r="AH135" t="str">
        <f>IF('Quote Application form'!AL236=0,"",HLOOKUP(AH$13,'Quote Application form'!$C$113:$AR$264,ROW()-11,FALSE))</f>
        <v/>
      </c>
      <c r="AI135" t="str">
        <f>IF('Quote Application form'!AM236=0,"",HLOOKUP(AI$13,'Quote Application form'!$C$113:$AR$264,ROW()-11,FALSE))</f>
        <v/>
      </c>
      <c r="AJ135" t="str">
        <f>IF('Quote Application form'!AN236=0,"",HLOOKUP(AJ$13,'Quote Application form'!$C$113:$AR$264,ROW()-11,FALSE))</f>
        <v/>
      </c>
      <c r="AK135" t="str">
        <f>IF('Quote Application form'!AO236=0,"",HLOOKUP(AK$13,'Quote Application form'!$C$113:$AR$264,ROW()-11,FALSE))</f>
        <v/>
      </c>
      <c r="AL135" t="str">
        <f>IF('Quote Application form'!AP236=0,"",HLOOKUP(AL$13,'Quote Application form'!$C$113:$AR$264,ROW()-11,FALSE))</f>
        <v/>
      </c>
      <c r="AM135" t="str">
        <f>IF('Quote Application form'!AQ236=0,"",HLOOKUP(AM$13,'Quote Application form'!$C$113:$AR$264,ROW()-11,FALSE))</f>
        <v/>
      </c>
      <c r="AN135" t="str">
        <f>IF('Quote Application form'!AR236=0,"",HLOOKUP(AN$13,'Quote Application form'!$C$113:$AR$264,ROW()-11,FALSE))</f>
        <v/>
      </c>
      <c r="AO135" t="str">
        <f>IF('Quote Application form'!AS236=0,"",HLOOKUP(AO$13,'Quote Application form'!$C$113:$AR$264,ROW()-11,FALSE))</f>
        <v/>
      </c>
      <c r="AP135" t="str">
        <f>IF('Quote Application form'!AT236=0,"",HLOOKUP(AP$13,'Quote Application form'!$C$113:$AR$264,ROW()-11,FALSE))</f>
        <v/>
      </c>
    </row>
    <row r="136" spans="1:42" x14ac:dyDescent="0.2">
      <c r="A136" t="str">
        <f>IFERROR(IF(HLOOKUP(A$13,'Quote Application form'!$C$113:$AR$264,ROW()-11,FALSE)=0,"",HLOOKUP(A$13,'Quote Application form'!$C$113:$AR$264,ROW()-11,FALSE)),"")</f>
        <v/>
      </c>
      <c r="B136" t="str">
        <f>IFERROR(IF(HLOOKUP(B$13,'Quote Application form'!$C$113:$AR$264,ROW()-11,FALSE)=0,"",HLOOKUP(B$13,'Quote Application form'!$C$113:$AR$264,ROW()-11,FALSE)),"")</f>
        <v/>
      </c>
      <c r="C136" t="str">
        <f>IFERROR(IF(HLOOKUP(C$13,'Quote Application form'!$C$113:$AR$264,ROW()-11,FALSE)=0,"",HLOOKUP(C$13,'Quote Application form'!$C$113:$AR$264,ROW()-11,FALSE)),"")</f>
        <v/>
      </c>
      <c r="D136" t="str">
        <f>IFERROR(IF(HLOOKUP(D$13,'Quote Application form'!$C$113:$AR$264,ROW()-11,FALSE)=0,"",HLOOKUP(D$13,'Quote Application form'!$C$113:$AR$264,ROW()-11,FALSE)),"")</f>
        <v/>
      </c>
      <c r="E136" t="str">
        <f>IFERROR(IF(HLOOKUP(E$13,'Quote Application form'!$C$113:$AR$264,ROW()-11,FALSE)=0,"",HLOOKUP(E$13,'Quote Application form'!$C$113:$AR$264,ROW()-11,FALSE)),"")</f>
        <v/>
      </c>
      <c r="F136" t="str">
        <f>IFERROR(IF(HLOOKUP(F$13,'Quote Application form'!$C$113:$AR$264,ROW()-11,FALSE)=0,"",HLOOKUP(F$13,'Quote Application form'!$C$113:$AR$264,ROW()-11,FALSE)),"")</f>
        <v/>
      </c>
      <c r="G136" t="str">
        <f>IFERROR(IF(HLOOKUP(G$13,'Quote Application form'!$C$113:$AR$264,ROW()-11,FALSE)=0,"",HLOOKUP(G$13,'Quote Application form'!$C$113:$AR$264,ROW()-11,FALSE)),"")</f>
        <v/>
      </c>
      <c r="H136" t="str">
        <f>IFERROR(IF(HLOOKUP(H$13,'Quote Application form'!$C$113:$AR$264,ROW()-11,FALSE)=0,"",HLOOKUP(H$13,'Quote Application form'!$C$113:$AR$264,ROW()-11,FALSE)),"")</f>
        <v/>
      </c>
      <c r="I136" t="str">
        <f>IFERROR(IF(HLOOKUP(I$13,'Quote Application form'!$C$113:$AR$264,ROW()-11,FALSE)=0,"",HLOOKUP(I$13,'Quote Application form'!$C$113:$AR$264,ROW()-11,FALSE)),"")</f>
        <v/>
      </c>
      <c r="J136" t="str">
        <f>IFERROR(IF(HLOOKUP(J$13,'Quote Application form'!$C$113:$AR$264,ROW()-11,FALSE)=0,"",HLOOKUP(J$13,'Quote Application form'!$C$113:$AR$264,ROW()-11,FALSE)),"")</f>
        <v/>
      </c>
      <c r="K136" t="str">
        <f>IFERROR(IF(HLOOKUP(K$13,'Quote Application form'!$C$113:$AR$264,ROW()-11,FALSE)=0,"",HLOOKUP(K$13,'Quote Application form'!$C$113:$AR$264,ROW()-11,FALSE)),"")</f>
        <v/>
      </c>
      <c r="L136" t="str">
        <f>IFERROR(IF(HLOOKUP(L$13,'Quote Application form'!$C$113:$AR$264,ROW()-11,FALSE)=0,"",HLOOKUP(L$13,'Quote Application form'!$C$113:$AR$264,ROW()-11,FALSE)),"")</f>
        <v/>
      </c>
      <c r="M136" t="str">
        <f>IFERROR(IF(HLOOKUP(M$13,'Quote Application form'!$C$113:$AR$264,ROW()-11,FALSE)=0,"",HLOOKUP(M$13,'Quote Application form'!$C$113:$AR$264,ROW()-11,FALSE)),"")</f>
        <v/>
      </c>
      <c r="N136" t="str">
        <f>IFERROR(IF(HLOOKUP(N$13,'Quote Application form'!$C$113:$AR$264,ROW()-11,FALSE)=0,"",HLOOKUP(N$13,'Quote Application form'!$C$113:$AR$264,ROW()-11,FALSE)),"")</f>
        <v/>
      </c>
      <c r="O136" t="str">
        <f>IFERROR(IF(HLOOKUP(O$13,'Quote Application form'!$C$113:$AR$264,ROW()-11,FALSE)=0,"",HLOOKUP(O$13,'Quote Application form'!$C$113:$AR$264,ROW()-11,FALSE)),"")</f>
        <v/>
      </c>
      <c r="P136" t="str">
        <f>IFERROR(IF(HLOOKUP(P$13,'Quote Application form'!$C$113:$AR$264,ROW()-11,FALSE)=0,"",HLOOKUP(P$13,'Quote Application form'!$C$113:$AR$264,ROW()-11,FALSE)),"")</f>
        <v/>
      </c>
      <c r="Q136" t="str">
        <f>IFERROR(IF(HLOOKUP(Q$13,'Quote Application form'!$C$113:$AR$264,ROW()-11,FALSE)=0,"",HLOOKUP(Q$13,'Quote Application form'!$C$113:$AR$264,ROW()-11,FALSE)),"")</f>
        <v/>
      </c>
      <c r="R136" t="str">
        <f>IFERROR(IF(HLOOKUP(R$13,'Quote Application form'!$C$113:$AR$264,ROW()-11,FALSE)=0,"",HLOOKUP(R$13,'Quote Application form'!$C$113:$AR$264,ROW()-11,FALSE)),"")</f>
        <v/>
      </c>
      <c r="S136" t="str">
        <f>IFERROR(IF(HLOOKUP(S$13,'Quote Application form'!$C$113:$AR$264,ROW()-11,FALSE)=0,"",HLOOKUP(S$13,'Quote Application form'!$C$113:$AR$264,ROW()-11,FALSE)),"")</f>
        <v/>
      </c>
      <c r="T136" t="str">
        <f>IFERROR(IF(HLOOKUP(T$13,'Quote Application form'!$C$113:$AR$264,ROW()-11,FALSE)=0,"",HLOOKUP(T$13,'Quote Application form'!$C$113:$AR$264,ROW()-11,FALSE)),"")</f>
        <v/>
      </c>
      <c r="U136" t="str">
        <f>IFERROR(IF(HLOOKUP(U$13,'Quote Application form'!$C$113:$AR$264,ROW()-11,FALSE)=0,"",HLOOKUP(U$13,'Quote Application form'!$C$113:$AR$264,ROW()-11,FALSE)),"")</f>
        <v/>
      </c>
      <c r="V136" t="str">
        <f>IFERROR(IF(HLOOKUP(V$13,'Quote Application form'!$C$113:$AR$264,ROW()-11,FALSE)=0,"",HLOOKUP(V$13,'Quote Application form'!$C$113:$AR$264,ROW()-11,FALSE)),"")</f>
        <v/>
      </c>
      <c r="W136" t="str">
        <f>IFERROR(IF(HLOOKUP(W$13,'Quote Application form'!$C$113:$AR$264,ROW()-11,FALSE)=0,"",HLOOKUP(W$13,'Quote Application form'!$C$113:$AR$264,ROW()-11,FALSE)),"")</f>
        <v/>
      </c>
      <c r="X136" t="str">
        <f>IFERROR(IF(HLOOKUP(X$13,'Quote Application form'!$C$113:$AR$264,ROW()-11,FALSE)=0,"",HLOOKUP(X$13,'Quote Application form'!$C$113:$AR$264,ROW()-11,FALSE)),"")</f>
        <v/>
      </c>
      <c r="Y136" t="str">
        <f>IFERROR(IF(HLOOKUP(Y$13,'Quote Application form'!$C$113:$AR$264,ROW()-11,FALSE)=0,"",HLOOKUP(Y$13,'Quote Application form'!$C$113:$AR$264,ROW()-11,FALSE)),"")</f>
        <v/>
      </c>
      <c r="Z136" t="str">
        <f>IFERROR(IF(HLOOKUP(Z$13,'Quote Application form'!$C$113:$AR$264,ROW()-11,FALSE)=0,"",HLOOKUP(Z$13,'Quote Application form'!$C$113:$AR$264,ROW()-11,FALSE)),"")</f>
        <v/>
      </c>
      <c r="AA136" t="str">
        <f>IFERROR(IF(HLOOKUP(AA$13,'Quote Application form'!$C$113:$AR$264,ROW()-11,FALSE)=0,"",HLOOKUP(AA$13,'Quote Application form'!$C$113:$AR$264,ROW()-11,FALSE)),"")</f>
        <v/>
      </c>
      <c r="AB136" t="str">
        <f>IFERROR(IF(HLOOKUP(AB$13,'Quote Application form'!$C$113:$AR$264,ROW()-11,FALSE)=0,"",HLOOKUP(AB$13,'Quote Application form'!$C$113:$AR$264,ROW()-11,FALSE)),"")</f>
        <v/>
      </c>
      <c r="AC136" t="str">
        <f>IFERROR(IF(HLOOKUP(AC$13,'Quote Application form'!$C$113:$AR$264,ROW()-11,FALSE)=0,"",HLOOKUP(AC$13,'Quote Application form'!$C$113:$AR$264,ROW()-11,FALSE)),"")</f>
        <v/>
      </c>
      <c r="AD136" t="str">
        <f>IFERROR(IF(HLOOKUP(AD$13,'Quote Application form'!$C$113:$AR$264,ROW()-11,FALSE)=0,"",HLOOKUP(AD$13,'Quote Application form'!$C$113:$AR$264,ROW()-11,FALSE)),"")</f>
        <v/>
      </c>
      <c r="AE136" t="str">
        <f>IFERROR(IF(HLOOKUP(AE$13,'Quote Application form'!$C$113:$AR$264,ROW()-11,FALSE)=0,"",HLOOKUP(AE$13,'Quote Application form'!$C$113:$AR$264,ROW()-11,FALSE)),"")</f>
        <v/>
      </c>
      <c r="AF136" t="str">
        <f>IF('Quote Application form'!AJ237=0,"",HLOOKUP(AF$13,'Quote Application form'!$C$113:$AR$264,ROW()-11,FALSE))</f>
        <v/>
      </c>
      <c r="AG136" t="str">
        <f>IF('Quote Application form'!AK237=0,"",HLOOKUP(AG$13,'Quote Application form'!$C$113:$AR$264,ROW()-11,FALSE))</f>
        <v/>
      </c>
      <c r="AH136" t="str">
        <f>IF('Quote Application form'!AL237=0,"",HLOOKUP(AH$13,'Quote Application form'!$C$113:$AR$264,ROW()-11,FALSE))</f>
        <v/>
      </c>
      <c r="AI136" t="str">
        <f>IF('Quote Application form'!AM237=0,"",HLOOKUP(AI$13,'Quote Application form'!$C$113:$AR$264,ROW()-11,FALSE))</f>
        <v/>
      </c>
      <c r="AJ136" t="str">
        <f>IF('Quote Application form'!AN237=0,"",HLOOKUP(AJ$13,'Quote Application form'!$C$113:$AR$264,ROW()-11,FALSE))</f>
        <v/>
      </c>
      <c r="AK136" t="str">
        <f>IF('Quote Application form'!AO237=0,"",HLOOKUP(AK$13,'Quote Application form'!$C$113:$AR$264,ROW()-11,FALSE))</f>
        <v/>
      </c>
      <c r="AL136" t="str">
        <f>IF('Quote Application form'!AP237=0,"",HLOOKUP(AL$13,'Quote Application form'!$C$113:$AR$264,ROW()-11,FALSE))</f>
        <v/>
      </c>
      <c r="AM136" t="str">
        <f>IF('Quote Application form'!AQ237=0,"",HLOOKUP(AM$13,'Quote Application form'!$C$113:$AR$264,ROW()-11,FALSE))</f>
        <v/>
      </c>
      <c r="AN136" t="str">
        <f>IF('Quote Application form'!AR237=0,"",HLOOKUP(AN$13,'Quote Application form'!$C$113:$AR$264,ROW()-11,FALSE))</f>
        <v/>
      </c>
      <c r="AO136" t="str">
        <f>IF('Quote Application form'!AS237=0,"",HLOOKUP(AO$13,'Quote Application form'!$C$113:$AR$264,ROW()-11,FALSE))</f>
        <v/>
      </c>
      <c r="AP136" t="str">
        <f>IF('Quote Application form'!AT237=0,"",HLOOKUP(AP$13,'Quote Application form'!$C$113:$AR$264,ROW()-11,FALSE))</f>
        <v/>
      </c>
    </row>
    <row r="137" spans="1:42" x14ac:dyDescent="0.2">
      <c r="A137" t="str">
        <f>IFERROR(IF(HLOOKUP(A$13,'Quote Application form'!$C$113:$AR$264,ROW()-11,FALSE)=0,"",HLOOKUP(A$13,'Quote Application form'!$C$113:$AR$264,ROW()-11,FALSE)),"")</f>
        <v/>
      </c>
      <c r="B137" t="str">
        <f>IFERROR(IF(HLOOKUP(B$13,'Quote Application form'!$C$113:$AR$264,ROW()-11,FALSE)=0,"",HLOOKUP(B$13,'Quote Application form'!$C$113:$AR$264,ROW()-11,FALSE)),"")</f>
        <v/>
      </c>
      <c r="C137" t="str">
        <f>IFERROR(IF(HLOOKUP(C$13,'Quote Application form'!$C$113:$AR$264,ROW()-11,FALSE)=0,"",HLOOKUP(C$13,'Quote Application form'!$C$113:$AR$264,ROW()-11,FALSE)),"")</f>
        <v/>
      </c>
      <c r="D137" t="str">
        <f>IFERROR(IF(HLOOKUP(D$13,'Quote Application form'!$C$113:$AR$264,ROW()-11,FALSE)=0,"",HLOOKUP(D$13,'Quote Application form'!$C$113:$AR$264,ROW()-11,FALSE)),"")</f>
        <v/>
      </c>
      <c r="E137" t="str">
        <f>IFERROR(IF(HLOOKUP(E$13,'Quote Application form'!$C$113:$AR$264,ROW()-11,FALSE)=0,"",HLOOKUP(E$13,'Quote Application form'!$C$113:$AR$264,ROW()-11,FALSE)),"")</f>
        <v/>
      </c>
      <c r="F137" t="str">
        <f>IFERROR(IF(HLOOKUP(F$13,'Quote Application form'!$C$113:$AR$264,ROW()-11,FALSE)=0,"",HLOOKUP(F$13,'Quote Application form'!$C$113:$AR$264,ROW()-11,FALSE)),"")</f>
        <v/>
      </c>
      <c r="G137" t="str">
        <f>IFERROR(IF(HLOOKUP(G$13,'Quote Application form'!$C$113:$AR$264,ROW()-11,FALSE)=0,"",HLOOKUP(G$13,'Quote Application form'!$C$113:$AR$264,ROW()-11,FALSE)),"")</f>
        <v/>
      </c>
      <c r="H137" t="str">
        <f>IFERROR(IF(HLOOKUP(H$13,'Quote Application form'!$C$113:$AR$264,ROW()-11,FALSE)=0,"",HLOOKUP(H$13,'Quote Application form'!$C$113:$AR$264,ROW()-11,FALSE)),"")</f>
        <v/>
      </c>
      <c r="I137" t="str">
        <f>IFERROR(IF(HLOOKUP(I$13,'Quote Application form'!$C$113:$AR$264,ROW()-11,FALSE)=0,"",HLOOKUP(I$13,'Quote Application form'!$C$113:$AR$264,ROW()-11,FALSE)),"")</f>
        <v/>
      </c>
      <c r="J137" t="str">
        <f>IFERROR(IF(HLOOKUP(J$13,'Quote Application form'!$C$113:$AR$264,ROW()-11,FALSE)=0,"",HLOOKUP(J$13,'Quote Application form'!$C$113:$AR$264,ROW()-11,FALSE)),"")</f>
        <v/>
      </c>
      <c r="K137" t="str">
        <f>IFERROR(IF(HLOOKUP(K$13,'Quote Application form'!$C$113:$AR$264,ROW()-11,FALSE)=0,"",HLOOKUP(K$13,'Quote Application form'!$C$113:$AR$264,ROW()-11,FALSE)),"")</f>
        <v/>
      </c>
      <c r="L137" t="str">
        <f>IFERROR(IF(HLOOKUP(L$13,'Quote Application form'!$C$113:$AR$264,ROW()-11,FALSE)=0,"",HLOOKUP(L$13,'Quote Application form'!$C$113:$AR$264,ROW()-11,FALSE)),"")</f>
        <v/>
      </c>
      <c r="M137" t="str">
        <f>IFERROR(IF(HLOOKUP(M$13,'Quote Application form'!$C$113:$AR$264,ROW()-11,FALSE)=0,"",HLOOKUP(M$13,'Quote Application form'!$C$113:$AR$264,ROW()-11,FALSE)),"")</f>
        <v/>
      </c>
      <c r="N137" t="str">
        <f>IFERROR(IF(HLOOKUP(N$13,'Quote Application form'!$C$113:$AR$264,ROW()-11,FALSE)=0,"",HLOOKUP(N$13,'Quote Application form'!$C$113:$AR$264,ROW()-11,FALSE)),"")</f>
        <v/>
      </c>
      <c r="O137" t="str">
        <f>IFERROR(IF(HLOOKUP(O$13,'Quote Application form'!$C$113:$AR$264,ROW()-11,FALSE)=0,"",HLOOKUP(O$13,'Quote Application form'!$C$113:$AR$264,ROW()-11,FALSE)),"")</f>
        <v/>
      </c>
      <c r="P137" t="str">
        <f>IFERROR(IF(HLOOKUP(P$13,'Quote Application form'!$C$113:$AR$264,ROW()-11,FALSE)=0,"",HLOOKUP(P$13,'Quote Application form'!$C$113:$AR$264,ROW()-11,FALSE)),"")</f>
        <v/>
      </c>
      <c r="Q137" t="str">
        <f>IFERROR(IF(HLOOKUP(Q$13,'Quote Application form'!$C$113:$AR$264,ROW()-11,FALSE)=0,"",HLOOKUP(Q$13,'Quote Application form'!$C$113:$AR$264,ROW()-11,FALSE)),"")</f>
        <v/>
      </c>
      <c r="R137" t="str">
        <f>IFERROR(IF(HLOOKUP(R$13,'Quote Application form'!$C$113:$AR$264,ROW()-11,FALSE)=0,"",HLOOKUP(R$13,'Quote Application form'!$C$113:$AR$264,ROW()-11,FALSE)),"")</f>
        <v/>
      </c>
      <c r="S137" t="str">
        <f>IFERROR(IF(HLOOKUP(S$13,'Quote Application form'!$C$113:$AR$264,ROW()-11,FALSE)=0,"",HLOOKUP(S$13,'Quote Application form'!$C$113:$AR$264,ROW()-11,FALSE)),"")</f>
        <v/>
      </c>
      <c r="T137" t="str">
        <f>IFERROR(IF(HLOOKUP(T$13,'Quote Application form'!$C$113:$AR$264,ROW()-11,FALSE)=0,"",HLOOKUP(T$13,'Quote Application form'!$C$113:$AR$264,ROW()-11,FALSE)),"")</f>
        <v/>
      </c>
      <c r="U137" t="str">
        <f>IFERROR(IF(HLOOKUP(U$13,'Quote Application form'!$C$113:$AR$264,ROW()-11,FALSE)=0,"",HLOOKUP(U$13,'Quote Application form'!$C$113:$AR$264,ROW()-11,FALSE)),"")</f>
        <v/>
      </c>
      <c r="V137" t="str">
        <f>IFERROR(IF(HLOOKUP(V$13,'Quote Application form'!$C$113:$AR$264,ROW()-11,FALSE)=0,"",HLOOKUP(V$13,'Quote Application form'!$C$113:$AR$264,ROW()-11,FALSE)),"")</f>
        <v/>
      </c>
      <c r="W137" t="str">
        <f>IFERROR(IF(HLOOKUP(W$13,'Quote Application form'!$C$113:$AR$264,ROW()-11,FALSE)=0,"",HLOOKUP(W$13,'Quote Application form'!$C$113:$AR$264,ROW()-11,FALSE)),"")</f>
        <v/>
      </c>
      <c r="X137" t="str">
        <f>IFERROR(IF(HLOOKUP(X$13,'Quote Application form'!$C$113:$AR$264,ROW()-11,FALSE)=0,"",HLOOKUP(X$13,'Quote Application form'!$C$113:$AR$264,ROW()-11,FALSE)),"")</f>
        <v/>
      </c>
      <c r="Y137" t="str">
        <f>IFERROR(IF(HLOOKUP(Y$13,'Quote Application form'!$C$113:$AR$264,ROW()-11,FALSE)=0,"",HLOOKUP(Y$13,'Quote Application form'!$C$113:$AR$264,ROW()-11,FALSE)),"")</f>
        <v/>
      </c>
      <c r="Z137" t="str">
        <f>IFERROR(IF(HLOOKUP(Z$13,'Quote Application form'!$C$113:$AR$264,ROW()-11,FALSE)=0,"",HLOOKUP(Z$13,'Quote Application form'!$C$113:$AR$264,ROW()-11,FALSE)),"")</f>
        <v/>
      </c>
      <c r="AA137" t="str">
        <f>IFERROR(IF(HLOOKUP(AA$13,'Quote Application form'!$C$113:$AR$264,ROW()-11,FALSE)=0,"",HLOOKUP(AA$13,'Quote Application form'!$C$113:$AR$264,ROW()-11,FALSE)),"")</f>
        <v/>
      </c>
      <c r="AB137" t="str">
        <f>IFERROR(IF(HLOOKUP(AB$13,'Quote Application form'!$C$113:$AR$264,ROW()-11,FALSE)=0,"",HLOOKUP(AB$13,'Quote Application form'!$C$113:$AR$264,ROW()-11,FALSE)),"")</f>
        <v/>
      </c>
      <c r="AC137" t="str">
        <f>IFERROR(IF(HLOOKUP(AC$13,'Quote Application form'!$C$113:$AR$264,ROW()-11,FALSE)=0,"",HLOOKUP(AC$13,'Quote Application form'!$C$113:$AR$264,ROW()-11,FALSE)),"")</f>
        <v/>
      </c>
      <c r="AD137" t="str">
        <f>IFERROR(IF(HLOOKUP(AD$13,'Quote Application form'!$C$113:$AR$264,ROW()-11,FALSE)=0,"",HLOOKUP(AD$13,'Quote Application form'!$C$113:$AR$264,ROW()-11,FALSE)),"")</f>
        <v/>
      </c>
      <c r="AE137" t="str">
        <f>IFERROR(IF(HLOOKUP(AE$13,'Quote Application form'!$C$113:$AR$264,ROW()-11,FALSE)=0,"",HLOOKUP(AE$13,'Quote Application form'!$C$113:$AR$264,ROW()-11,FALSE)),"")</f>
        <v/>
      </c>
      <c r="AF137" t="str">
        <f>IF('Quote Application form'!AJ238=0,"",HLOOKUP(AF$13,'Quote Application form'!$C$113:$AR$264,ROW()-11,FALSE))</f>
        <v/>
      </c>
      <c r="AG137" t="str">
        <f>IF('Quote Application form'!AK238=0,"",HLOOKUP(AG$13,'Quote Application form'!$C$113:$AR$264,ROW()-11,FALSE))</f>
        <v/>
      </c>
      <c r="AH137" t="str">
        <f>IF('Quote Application form'!AL238=0,"",HLOOKUP(AH$13,'Quote Application form'!$C$113:$AR$264,ROW()-11,FALSE))</f>
        <v/>
      </c>
      <c r="AI137" t="str">
        <f>IF('Quote Application form'!AM238=0,"",HLOOKUP(AI$13,'Quote Application form'!$C$113:$AR$264,ROW()-11,FALSE))</f>
        <v/>
      </c>
      <c r="AJ137" t="str">
        <f>IF('Quote Application form'!AN238=0,"",HLOOKUP(AJ$13,'Quote Application form'!$C$113:$AR$264,ROW()-11,FALSE))</f>
        <v/>
      </c>
      <c r="AK137" t="str">
        <f>IF('Quote Application form'!AO238=0,"",HLOOKUP(AK$13,'Quote Application form'!$C$113:$AR$264,ROW()-11,FALSE))</f>
        <v/>
      </c>
      <c r="AL137" t="str">
        <f>IF('Quote Application form'!AP238=0,"",HLOOKUP(AL$13,'Quote Application form'!$C$113:$AR$264,ROW()-11,FALSE))</f>
        <v/>
      </c>
      <c r="AM137" t="str">
        <f>IF('Quote Application form'!AQ238=0,"",HLOOKUP(AM$13,'Quote Application form'!$C$113:$AR$264,ROW()-11,FALSE))</f>
        <v/>
      </c>
      <c r="AN137" t="str">
        <f>IF('Quote Application form'!AR238=0,"",HLOOKUP(AN$13,'Quote Application form'!$C$113:$AR$264,ROW()-11,FALSE))</f>
        <v/>
      </c>
      <c r="AO137" t="str">
        <f>IF('Quote Application form'!AS238=0,"",HLOOKUP(AO$13,'Quote Application form'!$C$113:$AR$264,ROW()-11,FALSE))</f>
        <v/>
      </c>
      <c r="AP137" t="str">
        <f>IF('Quote Application form'!AT238=0,"",HLOOKUP(AP$13,'Quote Application form'!$C$113:$AR$264,ROW()-11,FALSE))</f>
        <v/>
      </c>
    </row>
    <row r="138" spans="1:42" x14ac:dyDescent="0.2">
      <c r="A138" t="str">
        <f>IFERROR(IF(HLOOKUP(A$13,'Quote Application form'!$C$113:$AR$264,ROW()-11,FALSE)=0,"",HLOOKUP(A$13,'Quote Application form'!$C$113:$AR$264,ROW()-11,FALSE)),"")</f>
        <v/>
      </c>
      <c r="B138" t="str">
        <f>IFERROR(IF(HLOOKUP(B$13,'Quote Application form'!$C$113:$AR$264,ROW()-11,FALSE)=0,"",HLOOKUP(B$13,'Quote Application form'!$C$113:$AR$264,ROW()-11,FALSE)),"")</f>
        <v/>
      </c>
      <c r="C138" t="str">
        <f>IFERROR(IF(HLOOKUP(C$13,'Quote Application form'!$C$113:$AR$264,ROW()-11,FALSE)=0,"",HLOOKUP(C$13,'Quote Application form'!$C$113:$AR$264,ROW()-11,FALSE)),"")</f>
        <v/>
      </c>
      <c r="D138" t="str">
        <f>IFERROR(IF(HLOOKUP(D$13,'Quote Application form'!$C$113:$AR$264,ROW()-11,FALSE)=0,"",HLOOKUP(D$13,'Quote Application form'!$C$113:$AR$264,ROW()-11,FALSE)),"")</f>
        <v/>
      </c>
      <c r="E138" t="str">
        <f>IFERROR(IF(HLOOKUP(E$13,'Quote Application form'!$C$113:$AR$264,ROW()-11,FALSE)=0,"",HLOOKUP(E$13,'Quote Application form'!$C$113:$AR$264,ROW()-11,FALSE)),"")</f>
        <v/>
      </c>
      <c r="F138" t="str">
        <f>IFERROR(IF(HLOOKUP(F$13,'Quote Application form'!$C$113:$AR$264,ROW()-11,FALSE)=0,"",HLOOKUP(F$13,'Quote Application form'!$C$113:$AR$264,ROW()-11,FALSE)),"")</f>
        <v/>
      </c>
      <c r="G138" t="str">
        <f>IFERROR(IF(HLOOKUP(G$13,'Quote Application form'!$C$113:$AR$264,ROW()-11,FALSE)=0,"",HLOOKUP(G$13,'Quote Application form'!$C$113:$AR$264,ROW()-11,FALSE)),"")</f>
        <v/>
      </c>
      <c r="H138" t="str">
        <f>IFERROR(IF(HLOOKUP(H$13,'Quote Application form'!$C$113:$AR$264,ROW()-11,FALSE)=0,"",HLOOKUP(H$13,'Quote Application form'!$C$113:$AR$264,ROW()-11,FALSE)),"")</f>
        <v/>
      </c>
      <c r="I138" t="str">
        <f>IFERROR(IF(HLOOKUP(I$13,'Quote Application form'!$C$113:$AR$264,ROW()-11,FALSE)=0,"",HLOOKUP(I$13,'Quote Application form'!$C$113:$AR$264,ROW()-11,FALSE)),"")</f>
        <v/>
      </c>
      <c r="J138" t="str">
        <f>IFERROR(IF(HLOOKUP(J$13,'Quote Application form'!$C$113:$AR$264,ROW()-11,FALSE)=0,"",HLOOKUP(J$13,'Quote Application form'!$C$113:$AR$264,ROW()-11,FALSE)),"")</f>
        <v/>
      </c>
      <c r="K138" t="str">
        <f>IFERROR(IF(HLOOKUP(K$13,'Quote Application form'!$C$113:$AR$264,ROW()-11,FALSE)=0,"",HLOOKUP(K$13,'Quote Application form'!$C$113:$AR$264,ROW()-11,FALSE)),"")</f>
        <v/>
      </c>
      <c r="L138" t="str">
        <f>IFERROR(IF(HLOOKUP(L$13,'Quote Application form'!$C$113:$AR$264,ROW()-11,FALSE)=0,"",HLOOKUP(L$13,'Quote Application form'!$C$113:$AR$264,ROW()-11,FALSE)),"")</f>
        <v/>
      </c>
      <c r="M138" t="str">
        <f>IFERROR(IF(HLOOKUP(M$13,'Quote Application form'!$C$113:$AR$264,ROW()-11,FALSE)=0,"",HLOOKUP(M$13,'Quote Application form'!$C$113:$AR$264,ROW()-11,FALSE)),"")</f>
        <v/>
      </c>
      <c r="N138" t="str">
        <f>IFERROR(IF(HLOOKUP(N$13,'Quote Application form'!$C$113:$AR$264,ROW()-11,FALSE)=0,"",HLOOKUP(N$13,'Quote Application form'!$C$113:$AR$264,ROW()-11,FALSE)),"")</f>
        <v/>
      </c>
      <c r="O138" t="str">
        <f>IFERROR(IF(HLOOKUP(O$13,'Quote Application form'!$C$113:$AR$264,ROW()-11,FALSE)=0,"",HLOOKUP(O$13,'Quote Application form'!$C$113:$AR$264,ROW()-11,FALSE)),"")</f>
        <v/>
      </c>
      <c r="P138" t="str">
        <f>IFERROR(IF(HLOOKUP(P$13,'Quote Application form'!$C$113:$AR$264,ROW()-11,FALSE)=0,"",HLOOKUP(P$13,'Quote Application form'!$C$113:$AR$264,ROW()-11,FALSE)),"")</f>
        <v/>
      </c>
      <c r="Q138" t="str">
        <f>IFERROR(IF(HLOOKUP(Q$13,'Quote Application form'!$C$113:$AR$264,ROW()-11,FALSE)=0,"",HLOOKUP(Q$13,'Quote Application form'!$C$113:$AR$264,ROW()-11,FALSE)),"")</f>
        <v/>
      </c>
      <c r="R138" t="str">
        <f>IFERROR(IF(HLOOKUP(R$13,'Quote Application form'!$C$113:$AR$264,ROW()-11,FALSE)=0,"",HLOOKUP(R$13,'Quote Application form'!$C$113:$AR$264,ROW()-11,FALSE)),"")</f>
        <v/>
      </c>
      <c r="S138" t="str">
        <f>IFERROR(IF(HLOOKUP(S$13,'Quote Application form'!$C$113:$AR$264,ROW()-11,FALSE)=0,"",HLOOKUP(S$13,'Quote Application form'!$C$113:$AR$264,ROW()-11,FALSE)),"")</f>
        <v/>
      </c>
      <c r="T138" t="str">
        <f>IFERROR(IF(HLOOKUP(T$13,'Quote Application form'!$C$113:$AR$264,ROW()-11,FALSE)=0,"",HLOOKUP(T$13,'Quote Application form'!$C$113:$AR$264,ROW()-11,FALSE)),"")</f>
        <v/>
      </c>
      <c r="U138" t="str">
        <f>IFERROR(IF(HLOOKUP(U$13,'Quote Application form'!$C$113:$AR$264,ROW()-11,FALSE)=0,"",HLOOKUP(U$13,'Quote Application form'!$C$113:$AR$264,ROW()-11,FALSE)),"")</f>
        <v/>
      </c>
      <c r="V138" t="str">
        <f>IFERROR(IF(HLOOKUP(V$13,'Quote Application form'!$C$113:$AR$264,ROW()-11,FALSE)=0,"",HLOOKUP(V$13,'Quote Application form'!$C$113:$AR$264,ROW()-11,FALSE)),"")</f>
        <v/>
      </c>
      <c r="W138" t="str">
        <f>IFERROR(IF(HLOOKUP(W$13,'Quote Application form'!$C$113:$AR$264,ROW()-11,FALSE)=0,"",HLOOKUP(W$13,'Quote Application form'!$C$113:$AR$264,ROW()-11,FALSE)),"")</f>
        <v/>
      </c>
      <c r="X138" t="str">
        <f>IFERROR(IF(HLOOKUP(X$13,'Quote Application form'!$C$113:$AR$264,ROW()-11,FALSE)=0,"",HLOOKUP(X$13,'Quote Application form'!$C$113:$AR$264,ROW()-11,FALSE)),"")</f>
        <v/>
      </c>
      <c r="Y138" t="str">
        <f>IFERROR(IF(HLOOKUP(Y$13,'Quote Application form'!$C$113:$AR$264,ROW()-11,FALSE)=0,"",HLOOKUP(Y$13,'Quote Application form'!$C$113:$AR$264,ROW()-11,FALSE)),"")</f>
        <v/>
      </c>
      <c r="Z138" t="str">
        <f>IFERROR(IF(HLOOKUP(Z$13,'Quote Application form'!$C$113:$AR$264,ROW()-11,FALSE)=0,"",HLOOKUP(Z$13,'Quote Application form'!$C$113:$AR$264,ROW()-11,FALSE)),"")</f>
        <v/>
      </c>
      <c r="AA138" t="str">
        <f>IFERROR(IF(HLOOKUP(AA$13,'Quote Application form'!$C$113:$AR$264,ROW()-11,FALSE)=0,"",HLOOKUP(AA$13,'Quote Application form'!$C$113:$AR$264,ROW()-11,FALSE)),"")</f>
        <v/>
      </c>
      <c r="AB138" t="str">
        <f>IFERROR(IF(HLOOKUP(AB$13,'Quote Application form'!$C$113:$AR$264,ROW()-11,FALSE)=0,"",HLOOKUP(AB$13,'Quote Application form'!$C$113:$AR$264,ROW()-11,FALSE)),"")</f>
        <v/>
      </c>
      <c r="AC138" t="str">
        <f>IFERROR(IF(HLOOKUP(AC$13,'Quote Application form'!$C$113:$AR$264,ROW()-11,FALSE)=0,"",HLOOKUP(AC$13,'Quote Application form'!$C$113:$AR$264,ROW()-11,FALSE)),"")</f>
        <v/>
      </c>
      <c r="AD138" t="str">
        <f>IFERROR(IF(HLOOKUP(AD$13,'Quote Application form'!$C$113:$AR$264,ROW()-11,FALSE)=0,"",HLOOKUP(AD$13,'Quote Application form'!$C$113:$AR$264,ROW()-11,FALSE)),"")</f>
        <v/>
      </c>
      <c r="AE138" t="str">
        <f>IFERROR(IF(HLOOKUP(AE$13,'Quote Application form'!$C$113:$AR$264,ROW()-11,FALSE)=0,"",HLOOKUP(AE$13,'Quote Application form'!$C$113:$AR$264,ROW()-11,FALSE)),"")</f>
        <v/>
      </c>
      <c r="AF138" t="str">
        <f>IF('Quote Application form'!AJ239=0,"",HLOOKUP(AF$13,'Quote Application form'!$C$113:$AR$264,ROW()-11,FALSE))</f>
        <v/>
      </c>
      <c r="AG138" t="str">
        <f>IF('Quote Application form'!AK239=0,"",HLOOKUP(AG$13,'Quote Application form'!$C$113:$AR$264,ROW()-11,FALSE))</f>
        <v/>
      </c>
      <c r="AH138" t="str">
        <f>IF('Quote Application form'!AL239=0,"",HLOOKUP(AH$13,'Quote Application form'!$C$113:$AR$264,ROW()-11,FALSE))</f>
        <v/>
      </c>
      <c r="AI138" t="str">
        <f>IF('Quote Application form'!AM239=0,"",HLOOKUP(AI$13,'Quote Application form'!$C$113:$AR$264,ROW()-11,FALSE))</f>
        <v/>
      </c>
      <c r="AJ138" t="str">
        <f>IF('Quote Application form'!AN239=0,"",HLOOKUP(AJ$13,'Quote Application form'!$C$113:$AR$264,ROW()-11,FALSE))</f>
        <v/>
      </c>
      <c r="AK138" t="str">
        <f>IF('Quote Application form'!AO239=0,"",HLOOKUP(AK$13,'Quote Application form'!$C$113:$AR$264,ROW()-11,FALSE))</f>
        <v/>
      </c>
      <c r="AL138" t="str">
        <f>IF('Quote Application form'!AP239=0,"",HLOOKUP(AL$13,'Quote Application form'!$C$113:$AR$264,ROW()-11,FALSE))</f>
        <v/>
      </c>
      <c r="AM138" t="str">
        <f>IF('Quote Application form'!AQ239=0,"",HLOOKUP(AM$13,'Quote Application form'!$C$113:$AR$264,ROW()-11,FALSE))</f>
        <v/>
      </c>
      <c r="AN138" t="str">
        <f>IF('Quote Application form'!AR239=0,"",HLOOKUP(AN$13,'Quote Application form'!$C$113:$AR$264,ROW()-11,FALSE))</f>
        <v/>
      </c>
      <c r="AO138" t="str">
        <f>IF('Quote Application form'!AS239=0,"",HLOOKUP(AO$13,'Quote Application form'!$C$113:$AR$264,ROW()-11,FALSE))</f>
        <v/>
      </c>
      <c r="AP138" t="str">
        <f>IF('Quote Application form'!AT239=0,"",HLOOKUP(AP$13,'Quote Application form'!$C$113:$AR$264,ROW()-11,FALSE))</f>
        <v/>
      </c>
    </row>
    <row r="139" spans="1:42" x14ac:dyDescent="0.2">
      <c r="A139" t="str">
        <f>IFERROR(IF(HLOOKUP(A$13,'Quote Application form'!$C$113:$AR$264,ROW()-11,FALSE)=0,"",HLOOKUP(A$13,'Quote Application form'!$C$113:$AR$264,ROW()-11,FALSE)),"")</f>
        <v/>
      </c>
      <c r="B139" t="str">
        <f>IFERROR(IF(HLOOKUP(B$13,'Quote Application form'!$C$113:$AR$264,ROW()-11,FALSE)=0,"",HLOOKUP(B$13,'Quote Application form'!$C$113:$AR$264,ROW()-11,FALSE)),"")</f>
        <v/>
      </c>
      <c r="C139" t="str">
        <f>IFERROR(IF(HLOOKUP(C$13,'Quote Application form'!$C$113:$AR$264,ROW()-11,FALSE)=0,"",HLOOKUP(C$13,'Quote Application form'!$C$113:$AR$264,ROW()-11,FALSE)),"")</f>
        <v/>
      </c>
      <c r="D139" t="str">
        <f>IFERROR(IF(HLOOKUP(D$13,'Quote Application form'!$C$113:$AR$264,ROW()-11,FALSE)=0,"",HLOOKUP(D$13,'Quote Application form'!$C$113:$AR$264,ROW()-11,FALSE)),"")</f>
        <v/>
      </c>
      <c r="E139" t="str">
        <f>IFERROR(IF(HLOOKUP(E$13,'Quote Application form'!$C$113:$AR$264,ROW()-11,FALSE)=0,"",HLOOKUP(E$13,'Quote Application form'!$C$113:$AR$264,ROW()-11,FALSE)),"")</f>
        <v/>
      </c>
      <c r="F139" t="str">
        <f>IFERROR(IF(HLOOKUP(F$13,'Quote Application form'!$C$113:$AR$264,ROW()-11,FALSE)=0,"",HLOOKUP(F$13,'Quote Application form'!$C$113:$AR$264,ROW()-11,FALSE)),"")</f>
        <v/>
      </c>
      <c r="G139" t="str">
        <f>IFERROR(IF(HLOOKUP(G$13,'Quote Application form'!$C$113:$AR$264,ROW()-11,FALSE)=0,"",HLOOKUP(G$13,'Quote Application form'!$C$113:$AR$264,ROW()-11,FALSE)),"")</f>
        <v/>
      </c>
      <c r="H139" t="str">
        <f>IFERROR(IF(HLOOKUP(H$13,'Quote Application form'!$C$113:$AR$264,ROW()-11,FALSE)=0,"",HLOOKUP(H$13,'Quote Application form'!$C$113:$AR$264,ROW()-11,FALSE)),"")</f>
        <v/>
      </c>
      <c r="I139" t="str">
        <f>IFERROR(IF(HLOOKUP(I$13,'Quote Application form'!$C$113:$AR$264,ROW()-11,FALSE)=0,"",HLOOKUP(I$13,'Quote Application form'!$C$113:$AR$264,ROW()-11,FALSE)),"")</f>
        <v/>
      </c>
      <c r="J139" t="str">
        <f>IFERROR(IF(HLOOKUP(J$13,'Quote Application form'!$C$113:$AR$264,ROW()-11,FALSE)=0,"",HLOOKUP(J$13,'Quote Application form'!$C$113:$AR$264,ROW()-11,FALSE)),"")</f>
        <v/>
      </c>
      <c r="K139" t="str">
        <f>IFERROR(IF(HLOOKUP(K$13,'Quote Application form'!$C$113:$AR$264,ROW()-11,FALSE)=0,"",HLOOKUP(K$13,'Quote Application form'!$C$113:$AR$264,ROW()-11,FALSE)),"")</f>
        <v/>
      </c>
      <c r="L139" t="str">
        <f>IFERROR(IF(HLOOKUP(L$13,'Quote Application form'!$C$113:$AR$264,ROW()-11,FALSE)=0,"",HLOOKUP(L$13,'Quote Application form'!$C$113:$AR$264,ROW()-11,FALSE)),"")</f>
        <v/>
      </c>
      <c r="M139" t="str">
        <f>IFERROR(IF(HLOOKUP(M$13,'Quote Application form'!$C$113:$AR$264,ROW()-11,FALSE)=0,"",HLOOKUP(M$13,'Quote Application form'!$C$113:$AR$264,ROW()-11,FALSE)),"")</f>
        <v/>
      </c>
      <c r="N139" t="str">
        <f>IFERROR(IF(HLOOKUP(N$13,'Quote Application form'!$C$113:$AR$264,ROW()-11,FALSE)=0,"",HLOOKUP(N$13,'Quote Application form'!$C$113:$AR$264,ROW()-11,FALSE)),"")</f>
        <v/>
      </c>
      <c r="O139" t="str">
        <f>IFERROR(IF(HLOOKUP(O$13,'Quote Application form'!$C$113:$AR$264,ROW()-11,FALSE)=0,"",HLOOKUP(O$13,'Quote Application form'!$C$113:$AR$264,ROW()-11,FALSE)),"")</f>
        <v/>
      </c>
      <c r="P139" t="str">
        <f>IFERROR(IF(HLOOKUP(P$13,'Quote Application form'!$C$113:$AR$264,ROW()-11,FALSE)=0,"",HLOOKUP(P$13,'Quote Application form'!$C$113:$AR$264,ROW()-11,FALSE)),"")</f>
        <v/>
      </c>
      <c r="Q139" t="str">
        <f>IFERROR(IF(HLOOKUP(Q$13,'Quote Application form'!$C$113:$AR$264,ROW()-11,FALSE)=0,"",HLOOKUP(Q$13,'Quote Application form'!$C$113:$AR$264,ROW()-11,FALSE)),"")</f>
        <v/>
      </c>
      <c r="R139" t="str">
        <f>IFERROR(IF(HLOOKUP(R$13,'Quote Application form'!$C$113:$AR$264,ROW()-11,FALSE)=0,"",HLOOKUP(R$13,'Quote Application form'!$C$113:$AR$264,ROW()-11,FALSE)),"")</f>
        <v/>
      </c>
      <c r="S139" t="str">
        <f>IFERROR(IF(HLOOKUP(S$13,'Quote Application form'!$C$113:$AR$264,ROW()-11,FALSE)=0,"",HLOOKUP(S$13,'Quote Application form'!$C$113:$AR$264,ROW()-11,FALSE)),"")</f>
        <v/>
      </c>
      <c r="T139" t="str">
        <f>IFERROR(IF(HLOOKUP(T$13,'Quote Application form'!$C$113:$AR$264,ROW()-11,FALSE)=0,"",HLOOKUP(T$13,'Quote Application form'!$C$113:$AR$264,ROW()-11,FALSE)),"")</f>
        <v/>
      </c>
      <c r="U139" t="str">
        <f>IFERROR(IF(HLOOKUP(U$13,'Quote Application form'!$C$113:$AR$264,ROW()-11,FALSE)=0,"",HLOOKUP(U$13,'Quote Application form'!$C$113:$AR$264,ROW()-11,FALSE)),"")</f>
        <v/>
      </c>
      <c r="V139" t="str">
        <f>IFERROR(IF(HLOOKUP(V$13,'Quote Application form'!$C$113:$AR$264,ROW()-11,FALSE)=0,"",HLOOKUP(V$13,'Quote Application form'!$C$113:$AR$264,ROW()-11,FALSE)),"")</f>
        <v/>
      </c>
      <c r="W139" t="str">
        <f>IFERROR(IF(HLOOKUP(W$13,'Quote Application form'!$C$113:$AR$264,ROW()-11,FALSE)=0,"",HLOOKUP(W$13,'Quote Application form'!$C$113:$AR$264,ROW()-11,FALSE)),"")</f>
        <v/>
      </c>
      <c r="X139" t="str">
        <f>IFERROR(IF(HLOOKUP(X$13,'Quote Application form'!$C$113:$AR$264,ROW()-11,FALSE)=0,"",HLOOKUP(X$13,'Quote Application form'!$C$113:$AR$264,ROW()-11,FALSE)),"")</f>
        <v/>
      </c>
      <c r="Y139" t="str">
        <f>IFERROR(IF(HLOOKUP(Y$13,'Quote Application form'!$C$113:$AR$264,ROW()-11,FALSE)=0,"",HLOOKUP(Y$13,'Quote Application form'!$C$113:$AR$264,ROW()-11,FALSE)),"")</f>
        <v/>
      </c>
      <c r="Z139" t="str">
        <f>IFERROR(IF(HLOOKUP(Z$13,'Quote Application form'!$C$113:$AR$264,ROW()-11,FALSE)=0,"",HLOOKUP(Z$13,'Quote Application form'!$C$113:$AR$264,ROW()-11,FALSE)),"")</f>
        <v/>
      </c>
      <c r="AA139" t="str">
        <f>IFERROR(IF(HLOOKUP(AA$13,'Quote Application form'!$C$113:$AR$264,ROW()-11,FALSE)=0,"",HLOOKUP(AA$13,'Quote Application form'!$C$113:$AR$264,ROW()-11,FALSE)),"")</f>
        <v/>
      </c>
      <c r="AB139" t="str">
        <f>IFERROR(IF(HLOOKUP(AB$13,'Quote Application form'!$C$113:$AR$264,ROW()-11,FALSE)=0,"",HLOOKUP(AB$13,'Quote Application form'!$C$113:$AR$264,ROW()-11,FALSE)),"")</f>
        <v/>
      </c>
      <c r="AC139" t="str">
        <f>IFERROR(IF(HLOOKUP(AC$13,'Quote Application form'!$C$113:$AR$264,ROW()-11,FALSE)=0,"",HLOOKUP(AC$13,'Quote Application form'!$C$113:$AR$264,ROW()-11,FALSE)),"")</f>
        <v/>
      </c>
      <c r="AD139" t="str">
        <f>IFERROR(IF(HLOOKUP(AD$13,'Quote Application form'!$C$113:$AR$264,ROW()-11,FALSE)=0,"",HLOOKUP(AD$13,'Quote Application form'!$C$113:$AR$264,ROW()-11,FALSE)),"")</f>
        <v/>
      </c>
      <c r="AE139" t="str">
        <f>IFERROR(IF(HLOOKUP(AE$13,'Quote Application form'!$C$113:$AR$264,ROW()-11,FALSE)=0,"",HLOOKUP(AE$13,'Quote Application form'!$C$113:$AR$264,ROW()-11,FALSE)),"")</f>
        <v/>
      </c>
      <c r="AF139" t="str">
        <f>IF('Quote Application form'!AJ240=0,"",HLOOKUP(AF$13,'Quote Application form'!$C$113:$AR$264,ROW()-11,FALSE))</f>
        <v/>
      </c>
      <c r="AG139" t="str">
        <f>IF('Quote Application form'!AK240=0,"",HLOOKUP(AG$13,'Quote Application form'!$C$113:$AR$264,ROW()-11,FALSE))</f>
        <v/>
      </c>
      <c r="AH139" t="str">
        <f>IF('Quote Application form'!AL240=0,"",HLOOKUP(AH$13,'Quote Application form'!$C$113:$AR$264,ROW()-11,FALSE))</f>
        <v/>
      </c>
      <c r="AI139" t="str">
        <f>IF('Quote Application form'!AM240=0,"",HLOOKUP(AI$13,'Quote Application form'!$C$113:$AR$264,ROW()-11,FALSE))</f>
        <v/>
      </c>
      <c r="AJ139" t="str">
        <f>IF('Quote Application form'!AN240=0,"",HLOOKUP(AJ$13,'Quote Application form'!$C$113:$AR$264,ROW()-11,FALSE))</f>
        <v/>
      </c>
      <c r="AK139" t="str">
        <f>IF('Quote Application form'!AO240=0,"",HLOOKUP(AK$13,'Quote Application form'!$C$113:$AR$264,ROW()-11,FALSE))</f>
        <v/>
      </c>
      <c r="AL139" t="str">
        <f>IF('Quote Application form'!AP240=0,"",HLOOKUP(AL$13,'Quote Application form'!$C$113:$AR$264,ROW()-11,FALSE))</f>
        <v/>
      </c>
      <c r="AM139" t="str">
        <f>IF('Quote Application form'!AQ240=0,"",HLOOKUP(AM$13,'Quote Application form'!$C$113:$AR$264,ROW()-11,FALSE))</f>
        <v/>
      </c>
      <c r="AN139" t="str">
        <f>IF('Quote Application form'!AR240=0,"",HLOOKUP(AN$13,'Quote Application form'!$C$113:$AR$264,ROW()-11,FALSE))</f>
        <v/>
      </c>
      <c r="AO139" t="str">
        <f>IF('Quote Application form'!AS240=0,"",HLOOKUP(AO$13,'Quote Application form'!$C$113:$AR$264,ROW()-11,FALSE))</f>
        <v/>
      </c>
      <c r="AP139" t="str">
        <f>IF('Quote Application form'!AT240=0,"",HLOOKUP(AP$13,'Quote Application form'!$C$113:$AR$264,ROW()-11,FALSE))</f>
        <v/>
      </c>
    </row>
    <row r="140" spans="1:42" x14ac:dyDescent="0.2">
      <c r="A140" t="str">
        <f>IFERROR(IF(HLOOKUP(A$13,'Quote Application form'!$C$113:$AR$264,ROW()-11,FALSE)=0,"",HLOOKUP(A$13,'Quote Application form'!$C$113:$AR$264,ROW()-11,FALSE)),"")</f>
        <v/>
      </c>
      <c r="B140" t="str">
        <f>IFERROR(IF(HLOOKUP(B$13,'Quote Application form'!$C$113:$AR$264,ROW()-11,FALSE)=0,"",HLOOKUP(B$13,'Quote Application form'!$C$113:$AR$264,ROW()-11,FALSE)),"")</f>
        <v/>
      </c>
      <c r="C140" t="str">
        <f>IFERROR(IF(HLOOKUP(C$13,'Quote Application form'!$C$113:$AR$264,ROW()-11,FALSE)=0,"",HLOOKUP(C$13,'Quote Application form'!$C$113:$AR$264,ROW()-11,FALSE)),"")</f>
        <v/>
      </c>
      <c r="D140" t="str">
        <f>IFERROR(IF(HLOOKUP(D$13,'Quote Application form'!$C$113:$AR$264,ROW()-11,FALSE)=0,"",HLOOKUP(D$13,'Quote Application form'!$C$113:$AR$264,ROW()-11,FALSE)),"")</f>
        <v/>
      </c>
      <c r="E140" t="str">
        <f>IFERROR(IF(HLOOKUP(E$13,'Quote Application form'!$C$113:$AR$264,ROW()-11,FALSE)=0,"",HLOOKUP(E$13,'Quote Application form'!$C$113:$AR$264,ROW()-11,FALSE)),"")</f>
        <v/>
      </c>
      <c r="F140" t="str">
        <f>IFERROR(IF(HLOOKUP(F$13,'Quote Application form'!$C$113:$AR$264,ROW()-11,FALSE)=0,"",HLOOKUP(F$13,'Quote Application form'!$C$113:$AR$264,ROW()-11,FALSE)),"")</f>
        <v/>
      </c>
      <c r="G140" t="str">
        <f>IFERROR(IF(HLOOKUP(G$13,'Quote Application form'!$C$113:$AR$264,ROW()-11,FALSE)=0,"",HLOOKUP(G$13,'Quote Application form'!$C$113:$AR$264,ROW()-11,FALSE)),"")</f>
        <v/>
      </c>
      <c r="H140" t="str">
        <f>IFERROR(IF(HLOOKUP(H$13,'Quote Application form'!$C$113:$AR$264,ROW()-11,FALSE)=0,"",HLOOKUP(H$13,'Quote Application form'!$C$113:$AR$264,ROW()-11,FALSE)),"")</f>
        <v/>
      </c>
      <c r="I140" t="str">
        <f>IFERROR(IF(HLOOKUP(I$13,'Quote Application form'!$C$113:$AR$264,ROW()-11,FALSE)=0,"",HLOOKUP(I$13,'Quote Application form'!$C$113:$AR$264,ROW()-11,FALSE)),"")</f>
        <v/>
      </c>
      <c r="J140" t="str">
        <f>IFERROR(IF(HLOOKUP(J$13,'Quote Application form'!$C$113:$AR$264,ROW()-11,FALSE)=0,"",HLOOKUP(J$13,'Quote Application form'!$C$113:$AR$264,ROW()-11,FALSE)),"")</f>
        <v/>
      </c>
      <c r="K140" t="str">
        <f>IFERROR(IF(HLOOKUP(K$13,'Quote Application form'!$C$113:$AR$264,ROW()-11,FALSE)=0,"",HLOOKUP(K$13,'Quote Application form'!$C$113:$AR$264,ROW()-11,FALSE)),"")</f>
        <v/>
      </c>
      <c r="L140" t="str">
        <f>IFERROR(IF(HLOOKUP(L$13,'Quote Application form'!$C$113:$AR$264,ROW()-11,FALSE)=0,"",HLOOKUP(L$13,'Quote Application form'!$C$113:$AR$264,ROW()-11,FALSE)),"")</f>
        <v/>
      </c>
      <c r="M140" t="str">
        <f>IFERROR(IF(HLOOKUP(M$13,'Quote Application form'!$C$113:$AR$264,ROW()-11,FALSE)=0,"",HLOOKUP(M$13,'Quote Application form'!$C$113:$AR$264,ROW()-11,FALSE)),"")</f>
        <v/>
      </c>
      <c r="N140" t="str">
        <f>IFERROR(IF(HLOOKUP(N$13,'Quote Application form'!$C$113:$AR$264,ROW()-11,FALSE)=0,"",HLOOKUP(N$13,'Quote Application form'!$C$113:$AR$264,ROW()-11,FALSE)),"")</f>
        <v/>
      </c>
      <c r="O140" t="str">
        <f>IFERROR(IF(HLOOKUP(O$13,'Quote Application form'!$C$113:$AR$264,ROW()-11,FALSE)=0,"",HLOOKUP(O$13,'Quote Application form'!$C$113:$AR$264,ROW()-11,FALSE)),"")</f>
        <v/>
      </c>
      <c r="P140" t="str">
        <f>IFERROR(IF(HLOOKUP(P$13,'Quote Application form'!$C$113:$AR$264,ROW()-11,FALSE)=0,"",HLOOKUP(P$13,'Quote Application form'!$C$113:$AR$264,ROW()-11,FALSE)),"")</f>
        <v/>
      </c>
      <c r="Q140" t="str">
        <f>IFERROR(IF(HLOOKUP(Q$13,'Quote Application form'!$C$113:$AR$264,ROW()-11,FALSE)=0,"",HLOOKUP(Q$13,'Quote Application form'!$C$113:$AR$264,ROW()-11,FALSE)),"")</f>
        <v/>
      </c>
      <c r="R140" t="str">
        <f>IFERROR(IF(HLOOKUP(R$13,'Quote Application form'!$C$113:$AR$264,ROW()-11,FALSE)=0,"",HLOOKUP(R$13,'Quote Application form'!$C$113:$AR$264,ROW()-11,FALSE)),"")</f>
        <v/>
      </c>
      <c r="S140" t="str">
        <f>IFERROR(IF(HLOOKUP(S$13,'Quote Application form'!$C$113:$AR$264,ROW()-11,FALSE)=0,"",HLOOKUP(S$13,'Quote Application form'!$C$113:$AR$264,ROW()-11,FALSE)),"")</f>
        <v/>
      </c>
      <c r="T140" t="str">
        <f>IFERROR(IF(HLOOKUP(T$13,'Quote Application form'!$C$113:$AR$264,ROW()-11,FALSE)=0,"",HLOOKUP(T$13,'Quote Application form'!$C$113:$AR$264,ROW()-11,FALSE)),"")</f>
        <v/>
      </c>
      <c r="U140" t="str">
        <f>IFERROR(IF(HLOOKUP(U$13,'Quote Application form'!$C$113:$AR$264,ROW()-11,FALSE)=0,"",HLOOKUP(U$13,'Quote Application form'!$C$113:$AR$264,ROW()-11,FALSE)),"")</f>
        <v/>
      </c>
      <c r="V140" t="str">
        <f>IFERROR(IF(HLOOKUP(V$13,'Quote Application form'!$C$113:$AR$264,ROW()-11,FALSE)=0,"",HLOOKUP(V$13,'Quote Application form'!$C$113:$AR$264,ROW()-11,FALSE)),"")</f>
        <v/>
      </c>
      <c r="W140" t="str">
        <f>IFERROR(IF(HLOOKUP(W$13,'Quote Application form'!$C$113:$AR$264,ROW()-11,FALSE)=0,"",HLOOKUP(W$13,'Quote Application form'!$C$113:$AR$264,ROW()-11,FALSE)),"")</f>
        <v/>
      </c>
      <c r="X140" t="str">
        <f>IFERROR(IF(HLOOKUP(X$13,'Quote Application form'!$C$113:$AR$264,ROW()-11,FALSE)=0,"",HLOOKUP(X$13,'Quote Application form'!$C$113:$AR$264,ROW()-11,FALSE)),"")</f>
        <v/>
      </c>
      <c r="Y140" t="str">
        <f>IFERROR(IF(HLOOKUP(Y$13,'Quote Application form'!$C$113:$AR$264,ROW()-11,FALSE)=0,"",HLOOKUP(Y$13,'Quote Application form'!$C$113:$AR$264,ROW()-11,FALSE)),"")</f>
        <v/>
      </c>
      <c r="Z140" t="str">
        <f>IFERROR(IF(HLOOKUP(Z$13,'Quote Application form'!$C$113:$AR$264,ROW()-11,FALSE)=0,"",HLOOKUP(Z$13,'Quote Application form'!$C$113:$AR$264,ROW()-11,FALSE)),"")</f>
        <v/>
      </c>
      <c r="AA140" t="str">
        <f>IFERROR(IF(HLOOKUP(AA$13,'Quote Application form'!$C$113:$AR$264,ROW()-11,FALSE)=0,"",HLOOKUP(AA$13,'Quote Application form'!$C$113:$AR$264,ROW()-11,FALSE)),"")</f>
        <v/>
      </c>
      <c r="AB140" t="str">
        <f>IFERROR(IF(HLOOKUP(AB$13,'Quote Application form'!$C$113:$AR$264,ROW()-11,FALSE)=0,"",HLOOKUP(AB$13,'Quote Application form'!$C$113:$AR$264,ROW()-11,FALSE)),"")</f>
        <v/>
      </c>
      <c r="AC140" t="str">
        <f>IFERROR(IF(HLOOKUP(AC$13,'Quote Application form'!$C$113:$AR$264,ROW()-11,FALSE)=0,"",HLOOKUP(AC$13,'Quote Application form'!$C$113:$AR$264,ROW()-11,FALSE)),"")</f>
        <v/>
      </c>
      <c r="AD140" t="str">
        <f>IFERROR(IF(HLOOKUP(AD$13,'Quote Application form'!$C$113:$AR$264,ROW()-11,FALSE)=0,"",HLOOKUP(AD$13,'Quote Application form'!$C$113:$AR$264,ROW()-11,FALSE)),"")</f>
        <v/>
      </c>
      <c r="AE140" t="str">
        <f>IFERROR(IF(HLOOKUP(AE$13,'Quote Application form'!$C$113:$AR$264,ROW()-11,FALSE)=0,"",HLOOKUP(AE$13,'Quote Application form'!$C$113:$AR$264,ROW()-11,FALSE)),"")</f>
        <v/>
      </c>
      <c r="AF140" t="str">
        <f>IF('Quote Application form'!AJ241=0,"",HLOOKUP(AF$13,'Quote Application form'!$C$113:$AR$264,ROW()-11,FALSE))</f>
        <v/>
      </c>
      <c r="AG140" t="str">
        <f>IF('Quote Application form'!AK241=0,"",HLOOKUP(AG$13,'Quote Application form'!$C$113:$AR$264,ROW()-11,FALSE))</f>
        <v/>
      </c>
      <c r="AH140" t="str">
        <f>IF('Quote Application form'!AL241=0,"",HLOOKUP(AH$13,'Quote Application form'!$C$113:$AR$264,ROW()-11,FALSE))</f>
        <v/>
      </c>
      <c r="AI140" t="str">
        <f>IF('Quote Application form'!AM241=0,"",HLOOKUP(AI$13,'Quote Application form'!$C$113:$AR$264,ROW()-11,FALSE))</f>
        <v/>
      </c>
      <c r="AJ140" t="str">
        <f>IF('Quote Application form'!AN241=0,"",HLOOKUP(AJ$13,'Quote Application form'!$C$113:$AR$264,ROW()-11,FALSE))</f>
        <v/>
      </c>
      <c r="AK140" t="str">
        <f>IF('Quote Application form'!AO241=0,"",HLOOKUP(AK$13,'Quote Application form'!$C$113:$AR$264,ROW()-11,FALSE))</f>
        <v/>
      </c>
      <c r="AL140" t="str">
        <f>IF('Quote Application form'!AP241=0,"",HLOOKUP(AL$13,'Quote Application form'!$C$113:$AR$264,ROW()-11,FALSE))</f>
        <v/>
      </c>
      <c r="AM140" t="str">
        <f>IF('Quote Application form'!AQ241=0,"",HLOOKUP(AM$13,'Quote Application form'!$C$113:$AR$264,ROW()-11,FALSE))</f>
        <v/>
      </c>
      <c r="AN140" t="str">
        <f>IF('Quote Application form'!AR241=0,"",HLOOKUP(AN$13,'Quote Application form'!$C$113:$AR$264,ROW()-11,FALSE))</f>
        <v/>
      </c>
      <c r="AO140" t="str">
        <f>IF('Quote Application form'!AS241=0,"",HLOOKUP(AO$13,'Quote Application form'!$C$113:$AR$264,ROW()-11,FALSE))</f>
        <v/>
      </c>
      <c r="AP140" t="str">
        <f>IF('Quote Application form'!AT241=0,"",HLOOKUP(AP$13,'Quote Application form'!$C$113:$AR$264,ROW()-11,FALSE))</f>
        <v/>
      </c>
    </row>
    <row r="141" spans="1:42" x14ac:dyDescent="0.2">
      <c r="A141" t="str">
        <f>IFERROR(IF(HLOOKUP(A$13,'Quote Application form'!$C$113:$AR$264,ROW()-11,FALSE)=0,"",HLOOKUP(A$13,'Quote Application form'!$C$113:$AR$264,ROW()-11,FALSE)),"")</f>
        <v/>
      </c>
      <c r="B141" t="str">
        <f>IFERROR(IF(HLOOKUP(B$13,'Quote Application form'!$C$113:$AR$264,ROW()-11,FALSE)=0,"",HLOOKUP(B$13,'Quote Application form'!$C$113:$AR$264,ROW()-11,FALSE)),"")</f>
        <v/>
      </c>
      <c r="C141" t="str">
        <f>IFERROR(IF(HLOOKUP(C$13,'Quote Application form'!$C$113:$AR$264,ROW()-11,FALSE)=0,"",HLOOKUP(C$13,'Quote Application form'!$C$113:$AR$264,ROW()-11,FALSE)),"")</f>
        <v/>
      </c>
      <c r="D141" t="str">
        <f>IFERROR(IF(HLOOKUP(D$13,'Quote Application form'!$C$113:$AR$264,ROW()-11,FALSE)=0,"",HLOOKUP(D$13,'Quote Application form'!$C$113:$AR$264,ROW()-11,FALSE)),"")</f>
        <v/>
      </c>
      <c r="E141" t="str">
        <f>IFERROR(IF(HLOOKUP(E$13,'Quote Application form'!$C$113:$AR$264,ROW()-11,FALSE)=0,"",HLOOKUP(E$13,'Quote Application form'!$C$113:$AR$264,ROW()-11,FALSE)),"")</f>
        <v/>
      </c>
      <c r="F141" t="str">
        <f>IFERROR(IF(HLOOKUP(F$13,'Quote Application form'!$C$113:$AR$264,ROW()-11,FALSE)=0,"",HLOOKUP(F$13,'Quote Application form'!$C$113:$AR$264,ROW()-11,FALSE)),"")</f>
        <v/>
      </c>
      <c r="G141" t="str">
        <f>IFERROR(IF(HLOOKUP(G$13,'Quote Application form'!$C$113:$AR$264,ROW()-11,FALSE)=0,"",HLOOKUP(G$13,'Quote Application form'!$C$113:$AR$264,ROW()-11,FALSE)),"")</f>
        <v/>
      </c>
      <c r="H141" t="str">
        <f>IFERROR(IF(HLOOKUP(H$13,'Quote Application form'!$C$113:$AR$264,ROW()-11,FALSE)=0,"",HLOOKUP(H$13,'Quote Application form'!$C$113:$AR$264,ROW()-11,FALSE)),"")</f>
        <v/>
      </c>
      <c r="I141" t="str">
        <f>IFERROR(IF(HLOOKUP(I$13,'Quote Application form'!$C$113:$AR$264,ROW()-11,FALSE)=0,"",HLOOKUP(I$13,'Quote Application form'!$C$113:$AR$264,ROW()-11,FALSE)),"")</f>
        <v/>
      </c>
      <c r="J141" t="str">
        <f>IFERROR(IF(HLOOKUP(J$13,'Quote Application form'!$C$113:$AR$264,ROW()-11,FALSE)=0,"",HLOOKUP(J$13,'Quote Application form'!$C$113:$AR$264,ROW()-11,FALSE)),"")</f>
        <v/>
      </c>
      <c r="K141" t="str">
        <f>IFERROR(IF(HLOOKUP(K$13,'Quote Application form'!$C$113:$AR$264,ROW()-11,FALSE)=0,"",HLOOKUP(K$13,'Quote Application form'!$C$113:$AR$264,ROW()-11,FALSE)),"")</f>
        <v/>
      </c>
      <c r="L141" t="str">
        <f>IFERROR(IF(HLOOKUP(L$13,'Quote Application form'!$C$113:$AR$264,ROW()-11,FALSE)=0,"",HLOOKUP(L$13,'Quote Application form'!$C$113:$AR$264,ROW()-11,FALSE)),"")</f>
        <v/>
      </c>
      <c r="M141" t="str">
        <f>IFERROR(IF(HLOOKUP(M$13,'Quote Application form'!$C$113:$AR$264,ROW()-11,FALSE)=0,"",HLOOKUP(M$13,'Quote Application form'!$C$113:$AR$264,ROW()-11,FALSE)),"")</f>
        <v/>
      </c>
      <c r="N141" t="str">
        <f>IFERROR(IF(HLOOKUP(N$13,'Quote Application form'!$C$113:$AR$264,ROW()-11,FALSE)=0,"",HLOOKUP(N$13,'Quote Application form'!$C$113:$AR$264,ROW()-11,FALSE)),"")</f>
        <v/>
      </c>
      <c r="O141" t="str">
        <f>IFERROR(IF(HLOOKUP(O$13,'Quote Application form'!$C$113:$AR$264,ROW()-11,FALSE)=0,"",HLOOKUP(O$13,'Quote Application form'!$C$113:$AR$264,ROW()-11,FALSE)),"")</f>
        <v/>
      </c>
      <c r="P141" t="str">
        <f>IFERROR(IF(HLOOKUP(P$13,'Quote Application form'!$C$113:$AR$264,ROW()-11,FALSE)=0,"",HLOOKUP(P$13,'Quote Application form'!$C$113:$AR$264,ROW()-11,FALSE)),"")</f>
        <v/>
      </c>
      <c r="Q141" t="str">
        <f>IFERROR(IF(HLOOKUP(Q$13,'Quote Application form'!$C$113:$AR$264,ROW()-11,FALSE)=0,"",HLOOKUP(Q$13,'Quote Application form'!$C$113:$AR$264,ROW()-11,FALSE)),"")</f>
        <v/>
      </c>
      <c r="R141" t="str">
        <f>IFERROR(IF(HLOOKUP(R$13,'Quote Application form'!$C$113:$AR$264,ROW()-11,FALSE)=0,"",HLOOKUP(R$13,'Quote Application form'!$C$113:$AR$264,ROW()-11,FALSE)),"")</f>
        <v/>
      </c>
      <c r="S141" t="str">
        <f>IFERROR(IF(HLOOKUP(S$13,'Quote Application form'!$C$113:$AR$264,ROW()-11,FALSE)=0,"",HLOOKUP(S$13,'Quote Application form'!$C$113:$AR$264,ROW()-11,FALSE)),"")</f>
        <v/>
      </c>
      <c r="T141" t="str">
        <f>IFERROR(IF(HLOOKUP(T$13,'Quote Application form'!$C$113:$AR$264,ROW()-11,FALSE)=0,"",HLOOKUP(T$13,'Quote Application form'!$C$113:$AR$264,ROW()-11,FALSE)),"")</f>
        <v/>
      </c>
      <c r="U141" t="str">
        <f>IFERROR(IF(HLOOKUP(U$13,'Quote Application form'!$C$113:$AR$264,ROW()-11,FALSE)=0,"",HLOOKUP(U$13,'Quote Application form'!$C$113:$AR$264,ROW()-11,FALSE)),"")</f>
        <v/>
      </c>
      <c r="V141" t="str">
        <f>IFERROR(IF(HLOOKUP(V$13,'Quote Application form'!$C$113:$AR$264,ROW()-11,FALSE)=0,"",HLOOKUP(V$13,'Quote Application form'!$C$113:$AR$264,ROW()-11,FALSE)),"")</f>
        <v/>
      </c>
      <c r="W141" t="str">
        <f>IFERROR(IF(HLOOKUP(W$13,'Quote Application form'!$C$113:$AR$264,ROW()-11,FALSE)=0,"",HLOOKUP(W$13,'Quote Application form'!$C$113:$AR$264,ROW()-11,FALSE)),"")</f>
        <v/>
      </c>
      <c r="X141" t="str">
        <f>IFERROR(IF(HLOOKUP(X$13,'Quote Application form'!$C$113:$AR$264,ROW()-11,FALSE)=0,"",HLOOKUP(X$13,'Quote Application form'!$C$113:$AR$264,ROW()-11,FALSE)),"")</f>
        <v/>
      </c>
      <c r="Y141" t="str">
        <f>IFERROR(IF(HLOOKUP(Y$13,'Quote Application form'!$C$113:$AR$264,ROW()-11,FALSE)=0,"",HLOOKUP(Y$13,'Quote Application form'!$C$113:$AR$264,ROW()-11,FALSE)),"")</f>
        <v/>
      </c>
      <c r="Z141" t="str">
        <f>IFERROR(IF(HLOOKUP(Z$13,'Quote Application form'!$C$113:$AR$264,ROW()-11,FALSE)=0,"",HLOOKUP(Z$13,'Quote Application form'!$C$113:$AR$264,ROW()-11,FALSE)),"")</f>
        <v/>
      </c>
      <c r="AA141" t="str">
        <f>IFERROR(IF(HLOOKUP(AA$13,'Quote Application form'!$C$113:$AR$264,ROW()-11,FALSE)=0,"",HLOOKUP(AA$13,'Quote Application form'!$C$113:$AR$264,ROW()-11,FALSE)),"")</f>
        <v/>
      </c>
      <c r="AB141" t="str">
        <f>IFERROR(IF(HLOOKUP(AB$13,'Quote Application form'!$C$113:$AR$264,ROW()-11,FALSE)=0,"",HLOOKUP(AB$13,'Quote Application form'!$C$113:$AR$264,ROW()-11,FALSE)),"")</f>
        <v/>
      </c>
      <c r="AC141" t="str">
        <f>IFERROR(IF(HLOOKUP(AC$13,'Quote Application form'!$C$113:$AR$264,ROW()-11,FALSE)=0,"",HLOOKUP(AC$13,'Quote Application form'!$C$113:$AR$264,ROW()-11,FALSE)),"")</f>
        <v/>
      </c>
      <c r="AD141" t="str">
        <f>IFERROR(IF(HLOOKUP(AD$13,'Quote Application form'!$C$113:$AR$264,ROW()-11,FALSE)=0,"",HLOOKUP(AD$13,'Quote Application form'!$C$113:$AR$264,ROW()-11,FALSE)),"")</f>
        <v/>
      </c>
      <c r="AE141" t="str">
        <f>IFERROR(IF(HLOOKUP(AE$13,'Quote Application form'!$C$113:$AR$264,ROW()-11,FALSE)=0,"",HLOOKUP(AE$13,'Quote Application form'!$C$113:$AR$264,ROW()-11,FALSE)),"")</f>
        <v/>
      </c>
      <c r="AF141" t="str">
        <f>IF('Quote Application form'!AJ242=0,"",HLOOKUP(AF$13,'Quote Application form'!$C$113:$AR$264,ROW()-11,FALSE))</f>
        <v/>
      </c>
      <c r="AG141" t="str">
        <f>IF('Quote Application form'!AK242=0,"",HLOOKUP(AG$13,'Quote Application form'!$C$113:$AR$264,ROW()-11,FALSE))</f>
        <v/>
      </c>
      <c r="AH141" t="str">
        <f>IF('Quote Application form'!AL242=0,"",HLOOKUP(AH$13,'Quote Application form'!$C$113:$AR$264,ROW()-11,FALSE))</f>
        <v/>
      </c>
      <c r="AI141" t="str">
        <f>IF('Quote Application form'!AM242=0,"",HLOOKUP(AI$13,'Quote Application form'!$C$113:$AR$264,ROW()-11,FALSE))</f>
        <v/>
      </c>
      <c r="AJ141" t="str">
        <f>IF('Quote Application form'!AN242=0,"",HLOOKUP(AJ$13,'Quote Application form'!$C$113:$AR$264,ROW()-11,FALSE))</f>
        <v/>
      </c>
      <c r="AK141" t="str">
        <f>IF('Quote Application form'!AO242=0,"",HLOOKUP(AK$13,'Quote Application form'!$C$113:$AR$264,ROW()-11,FALSE))</f>
        <v/>
      </c>
      <c r="AL141" t="str">
        <f>IF('Quote Application form'!AP242=0,"",HLOOKUP(AL$13,'Quote Application form'!$C$113:$AR$264,ROW()-11,FALSE))</f>
        <v/>
      </c>
      <c r="AM141" t="str">
        <f>IF('Quote Application form'!AQ242=0,"",HLOOKUP(AM$13,'Quote Application form'!$C$113:$AR$264,ROW()-11,FALSE))</f>
        <v/>
      </c>
      <c r="AN141" t="str">
        <f>IF('Quote Application form'!AR242=0,"",HLOOKUP(AN$13,'Quote Application form'!$C$113:$AR$264,ROW()-11,FALSE))</f>
        <v/>
      </c>
      <c r="AO141" t="str">
        <f>IF('Quote Application form'!AS242=0,"",HLOOKUP(AO$13,'Quote Application form'!$C$113:$AR$264,ROW()-11,FALSE))</f>
        <v/>
      </c>
      <c r="AP141" t="str">
        <f>IF('Quote Application form'!AT242=0,"",HLOOKUP(AP$13,'Quote Application form'!$C$113:$AR$264,ROW()-11,FALSE))</f>
        <v/>
      </c>
    </row>
    <row r="142" spans="1:42" x14ac:dyDescent="0.2">
      <c r="A142" t="str">
        <f>IFERROR(IF(HLOOKUP(A$13,'Quote Application form'!$C$113:$AR$264,ROW()-11,FALSE)=0,"",HLOOKUP(A$13,'Quote Application form'!$C$113:$AR$264,ROW()-11,FALSE)),"")</f>
        <v/>
      </c>
      <c r="B142" t="str">
        <f>IFERROR(IF(HLOOKUP(B$13,'Quote Application form'!$C$113:$AR$264,ROW()-11,FALSE)=0,"",HLOOKUP(B$13,'Quote Application form'!$C$113:$AR$264,ROW()-11,FALSE)),"")</f>
        <v/>
      </c>
      <c r="C142" t="str">
        <f>IFERROR(IF(HLOOKUP(C$13,'Quote Application form'!$C$113:$AR$264,ROW()-11,FALSE)=0,"",HLOOKUP(C$13,'Quote Application form'!$C$113:$AR$264,ROW()-11,FALSE)),"")</f>
        <v/>
      </c>
      <c r="D142" t="str">
        <f>IFERROR(IF(HLOOKUP(D$13,'Quote Application form'!$C$113:$AR$264,ROW()-11,FALSE)=0,"",HLOOKUP(D$13,'Quote Application form'!$C$113:$AR$264,ROW()-11,FALSE)),"")</f>
        <v/>
      </c>
      <c r="E142" t="str">
        <f>IFERROR(IF(HLOOKUP(E$13,'Quote Application form'!$C$113:$AR$264,ROW()-11,FALSE)=0,"",HLOOKUP(E$13,'Quote Application form'!$C$113:$AR$264,ROW()-11,FALSE)),"")</f>
        <v/>
      </c>
      <c r="F142" t="str">
        <f>IFERROR(IF(HLOOKUP(F$13,'Quote Application form'!$C$113:$AR$264,ROW()-11,FALSE)=0,"",HLOOKUP(F$13,'Quote Application form'!$C$113:$AR$264,ROW()-11,FALSE)),"")</f>
        <v/>
      </c>
      <c r="G142" t="str">
        <f>IFERROR(IF(HLOOKUP(G$13,'Quote Application form'!$C$113:$AR$264,ROW()-11,FALSE)=0,"",HLOOKUP(G$13,'Quote Application form'!$C$113:$AR$264,ROW()-11,FALSE)),"")</f>
        <v/>
      </c>
      <c r="H142" t="str">
        <f>IFERROR(IF(HLOOKUP(H$13,'Quote Application form'!$C$113:$AR$264,ROW()-11,FALSE)=0,"",HLOOKUP(H$13,'Quote Application form'!$C$113:$AR$264,ROW()-11,FALSE)),"")</f>
        <v/>
      </c>
      <c r="I142" t="str">
        <f>IFERROR(IF(HLOOKUP(I$13,'Quote Application form'!$C$113:$AR$264,ROW()-11,FALSE)=0,"",HLOOKUP(I$13,'Quote Application form'!$C$113:$AR$264,ROW()-11,FALSE)),"")</f>
        <v/>
      </c>
      <c r="J142" t="str">
        <f>IFERROR(IF(HLOOKUP(J$13,'Quote Application form'!$C$113:$AR$264,ROW()-11,FALSE)=0,"",HLOOKUP(J$13,'Quote Application form'!$C$113:$AR$264,ROW()-11,FALSE)),"")</f>
        <v/>
      </c>
      <c r="K142" t="str">
        <f>IFERROR(IF(HLOOKUP(K$13,'Quote Application form'!$C$113:$AR$264,ROW()-11,FALSE)=0,"",HLOOKUP(K$13,'Quote Application form'!$C$113:$AR$264,ROW()-11,FALSE)),"")</f>
        <v/>
      </c>
      <c r="L142" t="str">
        <f>IFERROR(IF(HLOOKUP(L$13,'Quote Application form'!$C$113:$AR$264,ROW()-11,FALSE)=0,"",HLOOKUP(L$13,'Quote Application form'!$C$113:$AR$264,ROW()-11,FALSE)),"")</f>
        <v/>
      </c>
      <c r="M142" t="str">
        <f>IFERROR(IF(HLOOKUP(M$13,'Quote Application form'!$C$113:$AR$264,ROW()-11,FALSE)=0,"",HLOOKUP(M$13,'Quote Application form'!$C$113:$AR$264,ROW()-11,FALSE)),"")</f>
        <v/>
      </c>
      <c r="N142" t="str">
        <f>IFERROR(IF(HLOOKUP(N$13,'Quote Application form'!$C$113:$AR$264,ROW()-11,FALSE)=0,"",HLOOKUP(N$13,'Quote Application form'!$C$113:$AR$264,ROW()-11,FALSE)),"")</f>
        <v/>
      </c>
      <c r="O142" t="str">
        <f>IFERROR(IF(HLOOKUP(O$13,'Quote Application form'!$C$113:$AR$264,ROW()-11,FALSE)=0,"",HLOOKUP(O$13,'Quote Application form'!$C$113:$AR$264,ROW()-11,FALSE)),"")</f>
        <v/>
      </c>
      <c r="P142" t="str">
        <f>IFERROR(IF(HLOOKUP(P$13,'Quote Application form'!$C$113:$AR$264,ROW()-11,FALSE)=0,"",HLOOKUP(P$13,'Quote Application form'!$C$113:$AR$264,ROW()-11,FALSE)),"")</f>
        <v/>
      </c>
      <c r="Q142" t="str">
        <f>IFERROR(IF(HLOOKUP(Q$13,'Quote Application form'!$C$113:$AR$264,ROW()-11,FALSE)=0,"",HLOOKUP(Q$13,'Quote Application form'!$C$113:$AR$264,ROW()-11,FALSE)),"")</f>
        <v/>
      </c>
      <c r="R142" t="str">
        <f>IFERROR(IF(HLOOKUP(R$13,'Quote Application form'!$C$113:$AR$264,ROW()-11,FALSE)=0,"",HLOOKUP(R$13,'Quote Application form'!$C$113:$AR$264,ROW()-11,FALSE)),"")</f>
        <v/>
      </c>
      <c r="S142" t="str">
        <f>IFERROR(IF(HLOOKUP(S$13,'Quote Application form'!$C$113:$AR$264,ROW()-11,FALSE)=0,"",HLOOKUP(S$13,'Quote Application form'!$C$113:$AR$264,ROW()-11,FALSE)),"")</f>
        <v/>
      </c>
      <c r="T142" t="str">
        <f>IFERROR(IF(HLOOKUP(T$13,'Quote Application form'!$C$113:$AR$264,ROW()-11,FALSE)=0,"",HLOOKUP(T$13,'Quote Application form'!$C$113:$AR$264,ROW()-11,FALSE)),"")</f>
        <v/>
      </c>
      <c r="U142" t="str">
        <f>IFERROR(IF(HLOOKUP(U$13,'Quote Application form'!$C$113:$AR$264,ROW()-11,FALSE)=0,"",HLOOKUP(U$13,'Quote Application form'!$C$113:$AR$264,ROW()-11,FALSE)),"")</f>
        <v/>
      </c>
      <c r="V142" t="str">
        <f>IFERROR(IF(HLOOKUP(V$13,'Quote Application form'!$C$113:$AR$264,ROW()-11,FALSE)=0,"",HLOOKUP(V$13,'Quote Application form'!$C$113:$AR$264,ROW()-11,FALSE)),"")</f>
        <v/>
      </c>
      <c r="W142" t="str">
        <f>IFERROR(IF(HLOOKUP(W$13,'Quote Application form'!$C$113:$AR$264,ROW()-11,FALSE)=0,"",HLOOKUP(W$13,'Quote Application form'!$C$113:$AR$264,ROW()-11,FALSE)),"")</f>
        <v/>
      </c>
      <c r="X142" t="str">
        <f>IFERROR(IF(HLOOKUP(X$13,'Quote Application form'!$C$113:$AR$264,ROW()-11,FALSE)=0,"",HLOOKUP(X$13,'Quote Application form'!$C$113:$AR$264,ROW()-11,FALSE)),"")</f>
        <v/>
      </c>
      <c r="Y142" t="str">
        <f>IFERROR(IF(HLOOKUP(Y$13,'Quote Application form'!$C$113:$AR$264,ROW()-11,FALSE)=0,"",HLOOKUP(Y$13,'Quote Application form'!$C$113:$AR$264,ROW()-11,FALSE)),"")</f>
        <v/>
      </c>
      <c r="Z142" t="str">
        <f>IFERROR(IF(HLOOKUP(Z$13,'Quote Application form'!$C$113:$AR$264,ROW()-11,FALSE)=0,"",HLOOKUP(Z$13,'Quote Application form'!$C$113:$AR$264,ROW()-11,FALSE)),"")</f>
        <v/>
      </c>
      <c r="AA142" t="str">
        <f>IFERROR(IF(HLOOKUP(AA$13,'Quote Application form'!$C$113:$AR$264,ROW()-11,FALSE)=0,"",HLOOKUP(AA$13,'Quote Application form'!$C$113:$AR$264,ROW()-11,FALSE)),"")</f>
        <v/>
      </c>
      <c r="AB142" t="str">
        <f>IFERROR(IF(HLOOKUP(AB$13,'Quote Application form'!$C$113:$AR$264,ROW()-11,FALSE)=0,"",HLOOKUP(AB$13,'Quote Application form'!$C$113:$AR$264,ROW()-11,FALSE)),"")</f>
        <v/>
      </c>
      <c r="AC142" t="str">
        <f>IFERROR(IF(HLOOKUP(AC$13,'Quote Application form'!$C$113:$AR$264,ROW()-11,FALSE)=0,"",HLOOKUP(AC$13,'Quote Application form'!$C$113:$AR$264,ROW()-11,FALSE)),"")</f>
        <v/>
      </c>
      <c r="AD142" t="str">
        <f>IFERROR(IF(HLOOKUP(AD$13,'Quote Application form'!$C$113:$AR$264,ROW()-11,FALSE)=0,"",HLOOKUP(AD$13,'Quote Application form'!$C$113:$AR$264,ROW()-11,FALSE)),"")</f>
        <v/>
      </c>
      <c r="AE142" t="str">
        <f>IFERROR(IF(HLOOKUP(AE$13,'Quote Application form'!$C$113:$AR$264,ROW()-11,FALSE)=0,"",HLOOKUP(AE$13,'Quote Application form'!$C$113:$AR$264,ROW()-11,FALSE)),"")</f>
        <v/>
      </c>
      <c r="AF142" t="str">
        <f>IF('Quote Application form'!AJ243=0,"",HLOOKUP(AF$13,'Quote Application form'!$C$113:$AR$264,ROW()-11,FALSE))</f>
        <v/>
      </c>
      <c r="AG142" t="str">
        <f>IF('Quote Application form'!AK243=0,"",HLOOKUP(AG$13,'Quote Application form'!$C$113:$AR$264,ROW()-11,FALSE))</f>
        <v/>
      </c>
      <c r="AH142" t="str">
        <f>IF('Quote Application form'!AL243=0,"",HLOOKUP(AH$13,'Quote Application form'!$C$113:$AR$264,ROW()-11,FALSE))</f>
        <v/>
      </c>
      <c r="AI142" t="str">
        <f>IF('Quote Application form'!AM243=0,"",HLOOKUP(AI$13,'Quote Application form'!$C$113:$AR$264,ROW()-11,FALSE))</f>
        <v/>
      </c>
      <c r="AJ142" t="str">
        <f>IF('Quote Application form'!AN243=0,"",HLOOKUP(AJ$13,'Quote Application form'!$C$113:$AR$264,ROW()-11,FALSE))</f>
        <v/>
      </c>
      <c r="AK142" t="str">
        <f>IF('Quote Application form'!AO243=0,"",HLOOKUP(AK$13,'Quote Application form'!$C$113:$AR$264,ROW()-11,FALSE))</f>
        <v/>
      </c>
      <c r="AL142" t="str">
        <f>IF('Quote Application form'!AP243=0,"",HLOOKUP(AL$13,'Quote Application form'!$C$113:$AR$264,ROW()-11,FALSE))</f>
        <v/>
      </c>
      <c r="AM142" t="str">
        <f>IF('Quote Application form'!AQ243=0,"",HLOOKUP(AM$13,'Quote Application form'!$C$113:$AR$264,ROW()-11,FALSE))</f>
        <v/>
      </c>
      <c r="AN142" t="str">
        <f>IF('Quote Application form'!AR243=0,"",HLOOKUP(AN$13,'Quote Application form'!$C$113:$AR$264,ROW()-11,FALSE))</f>
        <v/>
      </c>
      <c r="AO142" t="str">
        <f>IF('Quote Application form'!AS243=0,"",HLOOKUP(AO$13,'Quote Application form'!$C$113:$AR$264,ROW()-11,FALSE))</f>
        <v/>
      </c>
      <c r="AP142" t="str">
        <f>IF('Quote Application form'!AT243=0,"",HLOOKUP(AP$13,'Quote Application form'!$C$113:$AR$264,ROW()-11,FALSE))</f>
        <v/>
      </c>
    </row>
    <row r="143" spans="1:42" x14ac:dyDescent="0.2">
      <c r="A143" t="str">
        <f>IFERROR(IF(HLOOKUP(A$13,'Quote Application form'!$C$113:$AR$264,ROW()-11,FALSE)=0,"",HLOOKUP(A$13,'Quote Application form'!$C$113:$AR$264,ROW()-11,FALSE)),"")</f>
        <v/>
      </c>
      <c r="B143" t="str">
        <f>IFERROR(IF(HLOOKUP(B$13,'Quote Application form'!$C$113:$AR$264,ROW()-11,FALSE)=0,"",HLOOKUP(B$13,'Quote Application form'!$C$113:$AR$264,ROW()-11,FALSE)),"")</f>
        <v/>
      </c>
      <c r="C143" t="str">
        <f>IFERROR(IF(HLOOKUP(C$13,'Quote Application form'!$C$113:$AR$264,ROW()-11,FALSE)=0,"",HLOOKUP(C$13,'Quote Application form'!$C$113:$AR$264,ROW()-11,FALSE)),"")</f>
        <v/>
      </c>
      <c r="D143" t="str">
        <f>IFERROR(IF(HLOOKUP(D$13,'Quote Application form'!$C$113:$AR$264,ROW()-11,FALSE)=0,"",HLOOKUP(D$13,'Quote Application form'!$C$113:$AR$264,ROW()-11,FALSE)),"")</f>
        <v/>
      </c>
      <c r="E143" t="str">
        <f>IFERROR(IF(HLOOKUP(E$13,'Quote Application form'!$C$113:$AR$264,ROW()-11,FALSE)=0,"",HLOOKUP(E$13,'Quote Application form'!$C$113:$AR$264,ROW()-11,FALSE)),"")</f>
        <v/>
      </c>
      <c r="F143" t="str">
        <f>IFERROR(IF(HLOOKUP(F$13,'Quote Application form'!$C$113:$AR$264,ROW()-11,FALSE)=0,"",HLOOKUP(F$13,'Quote Application form'!$C$113:$AR$264,ROW()-11,FALSE)),"")</f>
        <v/>
      </c>
      <c r="G143" t="str">
        <f>IFERROR(IF(HLOOKUP(G$13,'Quote Application form'!$C$113:$AR$264,ROW()-11,FALSE)=0,"",HLOOKUP(G$13,'Quote Application form'!$C$113:$AR$264,ROW()-11,FALSE)),"")</f>
        <v/>
      </c>
      <c r="H143" t="str">
        <f>IFERROR(IF(HLOOKUP(H$13,'Quote Application form'!$C$113:$AR$264,ROW()-11,FALSE)=0,"",HLOOKUP(H$13,'Quote Application form'!$C$113:$AR$264,ROW()-11,FALSE)),"")</f>
        <v/>
      </c>
      <c r="I143" t="str">
        <f>IFERROR(IF(HLOOKUP(I$13,'Quote Application form'!$C$113:$AR$264,ROW()-11,FALSE)=0,"",HLOOKUP(I$13,'Quote Application form'!$C$113:$AR$264,ROW()-11,FALSE)),"")</f>
        <v/>
      </c>
      <c r="J143" t="str">
        <f>IFERROR(IF(HLOOKUP(J$13,'Quote Application form'!$C$113:$AR$264,ROW()-11,FALSE)=0,"",HLOOKUP(J$13,'Quote Application form'!$C$113:$AR$264,ROW()-11,FALSE)),"")</f>
        <v/>
      </c>
      <c r="K143" t="str">
        <f>IFERROR(IF(HLOOKUP(K$13,'Quote Application form'!$C$113:$AR$264,ROW()-11,FALSE)=0,"",HLOOKUP(K$13,'Quote Application form'!$C$113:$AR$264,ROW()-11,FALSE)),"")</f>
        <v/>
      </c>
      <c r="L143" t="str">
        <f>IFERROR(IF(HLOOKUP(L$13,'Quote Application form'!$C$113:$AR$264,ROW()-11,FALSE)=0,"",HLOOKUP(L$13,'Quote Application form'!$C$113:$AR$264,ROW()-11,FALSE)),"")</f>
        <v/>
      </c>
      <c r="M143" t="str">
        <f>IFERROR(IF(HLOOKUP(M$13,'Quote Application form'!$C$113:$AR$264,ROW()-11,FALSE)=0,"",HLOOKUP(M$13,'Quote Application form'!$C$113:$AR$264,ROW()-11,FALSE)),"")</f>
        <v/>
      </c>
      <c r="N143" t="str">
        <f>IFERROR(IF(HLOOKUP(N$13,'Quote Application form'!$C$113:$AR$264,ROW()-11,FALSE)=0,"",HLOOKUP(N$13,'Quote Application form'!$C$113:$AR$264,ROW()-11,FALSE)),"")</f>
        <v/>
      </c>
      <c r="O143" t="str">
        <f>IFERROR(IF(HLOOKUP(O$13,'Quote Application form'!$C$113:$AR$264,ROW()-11,FALSE)=0,"",HLOOKUP(O$13,'Quote Application form'!$C$113:$AR$264,ROW()-11,FALSE)),"")</f>
        <v/>
      </c>
      <c r="P143" t="str">
        <f>IFERROR(IF(HLOOKUP(P$13,'Quote Application form'!$C$113:$AR$264,ROW()-11,FALSE)=0,"",HLOOKUP(P$13,'Quote Application form'!$C$113:$AR$264,ROW()-11,FALSE)),"")</f>
        <v/>
      </c>
      <c r="Q143" t="str">
        <f>IFERROR(IF(HLOOKUP(Q$13,'Quote Application form'!$C$113:$AR$264,ROW()-11,FALSE)=0,"",HLOOKUP(Q$13,'Quote Application form'!$C$113:$AR$264,ROW()-11,FALSE)),"")</f>
        <v/>
      </c>
      <c r="R143" t="str">
        <f>IFERROR(IF(HLOOKUP(R$13,'Quote Application form'!$C$113:$AR$264,ROW()-11,FALSE)=0,"",HLOOKUP(R$13,'Quote Application form'!$C$113:$AR$264,ROW()-11,FALSE)),"")</f>
        <v/>
      </c>
      <c r="S143" t="str">
        <f>IFERROR(IF(HLOOKUP(S$13,'Quote Application form'!$C$113:$AR$264,ROW()-11,FALSE)=0,"",HLOOKUP(S$13,'Quote Application form'!$C$113:$AR$264,ROW()-11,FALSE)),"")</f>
        <v/>
      </c>
      <c r="T143" t="str">
        <f>IFERROR(IF(HLOOKUP(T$13,'Quote Application form'!$C$113:$AR$264,ROW()-11,FALSE)=0,"",HLOOKUP(T$13,'Quote Application form'!$C$113:$AR$264,ROW()-11,FALSE)),"")</f>
        <v/>
      </c>
      <c r="U143" t="str">
        <f>IFERROR(IF(HLOOKUP(U$13,'Quote Application form'!$C$113:$AR$264,ROW()-11,FALSE)=0,"",HLOOKUP(U$13,'Quote Application form'!$C$113:$AR$264,ROW()-11,FALSE)),"")</f>
        <v/>
      </c>
      <c r="V143" t="str">
        <f>IFERROR(IF(HLOOKUP(V$13,'Quote Application form'!$C$113:$AR$264,ROW()-11,FALSE)=0,"",HLOOKUP(V$13,'Quote Application form'!$C$113:$AR$264,ROW()-11,FALSE)),"")</f>
        <v/>
      </c>
      <c r="W143" t="str">
        <f>IFERROR(IF(HLOOKUP(W$13,'Quote Application form'!$C$113:$AR$264,ROW()-11,FALSE)=0,"",HLOOKUP(W$13,'Quote Application form'!$C$113:$AR$264,ROW()-11,FALSE)),"")</f>
        <v/>
      </c>
      <c r="X143" t="str">
        <f>IFERROR(IF(HLOOKUP(X$13,'Quote Application form'!$C$113:$AR$264,ROW()-11,FALSE)=0,"",HLOOKUP(X$13,'Quote Application form'!$C$113:$AR$264,ROW()-11,FALSE)),"")</f>
        <v/>
      </c>
      <c r="Y143" t="str">
        <f>IFERROR(IF(HLOOKUP(Y$13,'Quote Application form'!$C$113:$AR$264,ROW()-11,FALSE)=0,"",HLOOKUP(Y$13,'Quote Application form'!$C$113:$AR$264,ROW()-11,FALSE)),"")</f>
        <v/>
      </c>
      <c r="Z143" t="str">
        <f>IFERROR(IF(HLOOKUP(Z$13,'Quote Application form'!$C$113:$AR$264,ROW()-11,FALSE)=0,"",HLOOKUP(Z$13,'Quote Application form'!$C$113:$AR$264,ROW()-11,FALSE)),"")</f>
        <v/>
      </c>
      <c r="AA143" t="str">
        <f>IFERROR(IF(HLOOKUP(AA$13,'Quote Application form'!$C$113:$AR$264,ROW()-11,FALSE)=0,"",HLOOKUP(AA$13,'Quote Application form'!$C$113:$AR$264,ROW()-11,FALSE)),"")</f>
        <v/>
      </c>
      <c r="AB143" t="str">
        <f>IFERROR(IF(HLOOKUP(AB$13,'Quote Application form'!$C$113:$AR$264,ROW()-11,FALSE)=0,"",HLOOKUP(AB$13,'Quote Application form'!$C$113:$AR$264,ROW()-11,FALSE)),"")</f>
        <v/>
      </c>
      <c r="AC143" t="str">
        <f>IFERROR(IF(HLOOKUP(AC$13,'Quote Application form'!$C$113:$AR$264,ROW()-11,FALSE)=0,"",HLOOKUP(AC$13,'Quote Application form'!$C$113:$AR$264,ROW()-11,FALSE)),"")</f>
        <v/>
      </c>
      <c r="AD143" t="str">
        <f>IFERROR(IF(HLOOKUP(AD$13,'Quote Application form'!$C$113:$AR$264,ROW()-11,FALSE)=0,"",HLOOKUP(AD$13,'Quote Application form'!$C$113:$AR$264,ROW()-11,FALSE)),"")</f>
        <v/>
      </c>
      <c r="AE143" t="str">
        <f>IFERROR(IF(HLOOKUP(AE$13,'Quote Application form'!$C$113:$AR$264,ROW()-11,FALSE)=0,"",HLOOKUP(AE$13,'Quote Application form'!$C$113:$AR$264,ROW()-11,FALSE)),"")</f>
        <v/>
      </c>
      <c r="AF143" t="str">
        <f>IF('Quote Application form'!AJ244=0,"",HLOOKUP(AF$13,'Quote Application form'!$C$113:$AR$264,ROW()-11,FALSE))</f>
        <v/>
      </c>
      <c r="AG143" t="str">
        <f>IF('Quote Application form'!AK244=0,"",HLOOKUP(AG$13,'Quote Application form'!$C$113:$AR$264,ROW()-11,FALSE))</f>
        <v/>
      </c>
      <c r="AH143" t="str">
        <f>IF('Quote Application form'!AL244=0,"",HLOOKUP(AH$13,'Quote Application form'!$C$113:$AR$264,ROW()-11,FALSE))</f>
        <v/>
      </c>
      <c r="AI143" t="str">
        <f>IF('Quote Application form'!AM244=0,"",HLOOKUP(AI$13,'Quote Application form'!$C$113:$AR$264,ROW()-11,FALSE))</f>
        <v/>
      </c>
      <c r="AJ143" t="str">
        <f>IF('Quote Application form'!AN244=0,"",HLOOKUP(AJ$13,'Quote Application form'!$C$113:$AR$264,ROW()-11,FALSE))</f>
        <v/>
      </c>
      <c r="AK143" t="str">
        <f>IF('Quote Application form'!AO244=0,"",HLOOKUP(AK$13,'Quote Application form'!$C$113:$AR$264,ROW()-11,FALSE))</f>
        <v/>
      </c>
      <c r="AL143" t="str">
        <f>IF('Quote Application form'!AP244=0,"",HLOOKUP(AL$13,'Quote Application form'!$C$113:$AR$264,ROW()-11,FALSE))</f>
        <v/>
      </c>
      <c r="AM143" t="str">
        <f>IF('Quote Application form'!AQ244=0,"",HLOOKUP(AM$13,'Quote Application form'!$C$113:$AR$264,ROW()-11,FALSE))</f>
        <v/>
      </c>
      <c r="AN143" t="str">
        <f>IF('Quote Application form'!AR244=0,"",HLOOKUP(AN$13,'Quote Application form'!$C$113:$AR$264,ROW()-11,FALSE))</f>
        <v/>
      </c>
      <c r="AO143" t="str">
        <f>IF('Quote Application form'!AS244=0,"",HLOOKUP(AO$13,'Quote Application form'!$C$113:$AR$264,ROW()-11,FALSE))</f>
        <v/>
      </c>
      <c r="AP143" t="str">
        <f>IF('Quote Application form'!AT244=0,"",HLOOKUP(AP$13,'Quote Application form'!$C$113:$AR$264,ROW()-11,FALSE))</f>
        <v/>
      </c>
    </row>
    <row r="144" spans="1:42" x14ac:dyDescent="0.2">
      <c r="A144" t="str">
        <f>IFERROR(IF(HLOOKUP(A$13,'Quote Application form'!$C$113:$AR$264,ROW()-11,FALSE)=0,"",HLOOKUP(A$13,'Quote Application form'!$C$113:$AR$264,ROW()-11,FALSE)),"")</f>
        <v/>
      </c>
      <c r="B144" t="str">
        <f>IFERROR(IF(HLOOKUP(B$13,'Quote Application form'!$C$113:$AR$264,ROW()-11,FALSE)=0,"",HLOOKUP(B$13,'Quote Application form'!$C$113:$AR$264,ROW()-11,FALSE)),"")</f>
        <v/>
      </c>
      <c r="C144" t="str">
        <f>IFERROR(IF(HLOOKUP(C$13,'Quote Application form'!$C$113:$AR$264,ROW()-11,FALSE)=0,"",HLOOKUP(C$13,'Quote Application form'!$C$113:$AR$264,ROW()-11,FALSE)),"")</f>
        <v/>
      </c>
      <c r="D144" t="str">
        <f>IFERROR(IF(HLOOKUP(D$13,'Quote Application form'!$C$113:$AR$264,ROW()-11,FALSE)=0,"",HLOOKUP(D$13,'Quote Application form'!$C$113:$AR$264,ROW()-11,FALSE)),"")</f>
        <v/>
      </c>
      <c r="E144" t="str">
        <f>IFERROR(IF(HLOOKUP(E$13,'Quote Application form'!$C$113:$AR$264,ROW()-11,FALSE)=0,"",HLOOKUP(E$13,'Quote Application form'!$C$113:$AR$264,ROW()-11,FALSE)),"")</f>
        <v/>
      </c>
      <c r="F144" t="str">
        <f>IFERROR(IF(HLOOKUP(F$13,'Quote Application form'!$C$113:$AR$264,ROW()-11,FALSE)=0,"",HLOOKUP(F$13,'Quote Application form'!$C$113:$AR$264,ROW()-11,FALSE)),"")</f>
        <v/>
      </c>
      <c r="G144" t="str">
        <f>IFERROR(IF(HLOOKUP(G$13,'Quote Application form'!$C$113:$AR$264,ROW()-11,FALSE)=0,"",HLOOKUP(G$13,'Quote Application form'!$C$113:$AR$264,ROW()-11,FALSE)),"")</f>
        <v/>
      </c>
      <c r="H144" t="str">
        <f>IFERROR(IF(HLOOKUP(H$13,'Quote Application form'!$C$113:$AR$264,ROW()-11,FALSE)=0,"",HLOOKUP(H$13,'Quote Application form'!$C$113:$AR$264,ROW()-11,FALSE)),"")</f>
        <v/>
      </c>
      <c r="I144" t="str">
        <f>IFERROR(IF(HLOOKUP(I$13,'Quote Application form'!$C$113:$AR$264,ROW()-11,FALSE)=0,"",HLOOKUP(I$13,'Quote Application form'!$C$113:$AR$264,ROW()-11,FALSE)),"")</f>
        <v/>
      </c>
      <c r="J144" t="str">
        <f>IFERROR(IF(HLOOKUP(J$13,'Quote Application form'!$C$113:$AR$264,ROW()-11,FALSE)=0,"",HLOOKUP(J$13,'Quote Application form'!$C$113:$AR$264,ROW()-11,FALSE)),"")</f>
        <v/>
      </c>
      <c r="K144" t="str">
        <f>IFERROR(IF(HLOOKUP(K$13,'Quote Application form'!$C$113:$AR$264,ROW()-11,FALSE)=0,"",HLOOKUP(K$13,'Quote Application form'!$C$113:$AR$264,ROW()-11,FALSE)),"")</f>
        <v/>
      </c>
      <c r="L144" t="str">
        <f>IFERROR(IF(HLOOKUP(L$13,'Quote Application form'!$C$113:$AR$264,ROW()-11,FALSE)=0,"",HLOOKUP(L$13,'Quote Application form'!$C$113:$AR$264,ROW()-11,FALSE)),"")</f>
        <v/>
      </c>
      <c r="M144" t="str">
        <f>IFERROR(IF(HLOOKUP(M$13,'Quote Application form'!$C$113:$AR$264,ROW()-11,FALSE)=0,"",HLOOKUP(M$13,'Quote Application form'!$C$113:$AR$264,ROW()-11,FALSE)),"")</f>
        <v/>
      </c>
      <c r="N144" t="str">
        <f>IFERROR(IF(HLOOKUP(N$13,'Quote Application form'!$C$113:$AR$264,ROW()-11,FALSE)=0,"",HLOOKUP(N$13,'Quote Application form'!$C$113:$AR$264,ROW()-11,FALSE)),"")</f>
        <v/>
      </c>
      <c r="O144" t="str">
        <f>IFERROR(IF(HLOOKUP(O$13,'Quote Application form'!$C$113:$AR$264,ROW()-11,FALSE)=0,"",HLOOKUP(O$13,'Quote Application form'!$C$113:$AR$264,ROW()-11,FALSE)),"")</f>
        <v/>
      </c>
      <c r="P144" t="str">
        <f>IFERROR(IF(HLOOKUP(P$13,'Quote Application form'!$C$113:$AR$264,ROW()-11,FALSE)=0,"",HLOOKUP(P$13,'Quote Application form'!$C$113:$AR$264,ROW()-11,FALSE)),"")</f>
        <v/>
      </c>
      <c r="Q144" t="str">
        <f>IFERROR(IF(HLOOKUP(Q$13,'Quote Application form'!$C$113:$AR$264,ROW()-11,FALSE)=0,"",HLOOKUP(Q$13,'Quote Application form'!$C$113:$AR$264,ROW()-11,FALSE)),"")</f>
        <v/>
      </c>
      <c r="R144" t="str">
        <f>IFERROR(IF(HLOOKUP(R$13,'Quote Application form'!$C$113:$AR$264,ROW()-11,FALSE)=0,"",HLOOKUP(R$13,'Quote Application form'!$C$113:$AR$264,ROW()-11,FALSE)),"")</f>
        <v/>
      </c>
      <c r="S144" t="str">
        <f>IFERROR(IF(HLOOKUP(S$13,'Quote Application form'!$C$113:$AR$264,ROW()-11,FALSE)=0,"",HLOOKUP(S$13,'Quote Application form'!$C$113:$AR$264,ROW()-11,FALSE)),"")</f>
        <v/>
      </c>
      <c r="T144" t="str">
        <f>IFERROR(IF(HLOOKUP(T$13,'Quote Application form'!$C$113:$AR$264,ROW()-11,FALSE)=0,"",HLOOKUP(T$13,'Quote Application form'!$C$113:$AR$264,ROW()-11,FALSE)),"")</f>
        <v/>
      </c>
      <c r="U144" t="str">
        <f>IFERROR(IF(HLOOKUP(U$13,'Quote Application form'!$C$113:$AR$264,ROW()-11,FALSE)=0,"",HLOOKUP(U$13,'Quote Application form'!$C$113:$AR$264,ROW()-11,FALSE)),"")</f>
        <v/>
      </c>
      <c r="V144" t="str">
        <f>IFERROR(IF(HLOOKUP(V$13,'Quote Application form'!$C$113:$AR$264,ROW()-11,FALSE)=0,"",HLOOKUP(V$13,'Quote Application form'!$C$113:$AR$264,ROW()-11,FALSE)),"")</f>
        <v/>
      </c>
      <c r="W144" t="str">
        <f>IFERROR(IF(HLOOKUP(W$13,'Quote Application form'!$C$113:$AR$264,ROW()-11,FALSE)=0,"",HLOOKUP(W$13,'Quote Application form'!$C$113:$AR$264,ROW()-11,FALSE)),"")</f>
        <v/>
      </c>
      <c r="X144" t="str">
        <f>IFERROR(IF(HLOOKUP(X$13,'Quote Application form'!$C$113:$AR$264,ROW()-11,FALSE)=0,"",HLOOKUP(X$13,'Quote Application form'!$C$113:$AR$264,ROW()-11,FALSE)),"")</f>
        <v/>
      </c>
      <c r="Y144" t="str">
        <f>IFERROR(IF(HLOOKUP(Y$13,'Quote Application form'!$C$113:$AR$264,ROW()-11,FALSE)=0,"",HLOOKUP(Y$13,'Quote Application form'!$C$113:$AR$264,ROW()-11,FALSE)),"")</f>
        <v/>
      </c>
      <c r="Z144" t="str">
        <f>IFERROR(IF(HLOOKUP(Z$13,'Quote Application form'!$C$113:$AR$264,ROW()-11,FALSE)=0,"",HLOOKUP(Z$13,'Quote Application form'!$C$113:$AR$264,ROW()-11,FALSE)),"")</f>
        <v/>
      </c>
      <c r="AA144" t="str">
        <f>IFERROR(IF(HLOOKUP(AA$13,'Quote Application form'!$C$113:$AR$264,ROW()-11,FALSE)=0,"",HLOOKUP(AA$13,'Quote Application form'!$C$113:$AR$264,ROW()-11,FALSE)),"")</f>
        <v/>
      </c>
      <c r="AB144" t="str">
        <f>IFERROR(IF(HLOOKUP(AB$13,'Quote Application form'!$C$113:$AR$264,ROW()-11,FALSE)=0,"",HLOOKUP(AB$13,'Quote Application form'!$C$113:$AR$264,ROW()-11,FALSE)),"")</f>
        <v/>
      </c>
      <c r="AC144" t="str">
        <f>IFERROR(IF(HLOOKUP(AC$13,'Quote Application form'!$C$113:$AR$264,ROW()-11,FALSE)=0,"",HLOOKUP(AC$13,'Quote Application form'!$C$113:$AR$264,ROW()-11,FALSE)),"")</f>
        <v/>
      </c>
      <c r="AD144" t="str">
        <f>IFERROR(IF(HLOOKUP(AD$13,'Quote Application form'!$C$113:$AR$264,ROW()-11,FALSE)=0,"",HLOOKUP(AD$13,'Quote Application form'!$C$113:$AR$264,ROW()-11,FALSE)),"")</f>
        <v/>
      </c>
      <c r="AE144" t="str">
        <f>IFERROR(IF(HLOOKUP(AE$13,'Quote Application form'!$C$113:$AR$264,ROW()-11,FALSE)=0,"",HLOOKUP(AE$13,'Quote Application form'!$C$113:$AR$264,ROW()-11,FALSE)),"")</f>
        <v/>
      </c>
      <c r="AF144" t="str">
        <f>IF('Quote Application form'!AJ245=0,"",HLOOKUP(AF$13,'Quote Application form'!$C$113:$AR$264,ROW()-11,FALSE))</f>
        <v/>
      </c>
      <c r="AG144" t="str">
        <f>IF('Quote Application form'!AK245=0,"",HLOOKUP(AG$13,'Quote Application form'!$C$113:$AR$264,ROW()-11,FALSE))</f>
        <v/>
      </c>
      <c r="AH144" t="str">
        <f>IF('Quote Application form'!AL245=0,"",HLOOKUP(AH$13,'Quote Application form'!$C$113:$AR$264,ROW()-11,FALSE))</f>
        <v/>
      </c>
      <c r="AI144" t="str">
        <f>IF('Quote Application form'!AM245=0,"",HLOOKUP(AI$13,'Quote Application form'!$C$113:$AR$264,ROW()-11,FALSE))</f>
        <v/>
      </c>
      <c r="AJ144" t="str">
        <f>IF('Quote Application form'!AN245=0,"",HLOOKUP(AJ$13,'Quote Application form'!$C$113:$AR$264,ROW()-11,FALSE))</f>
        <v/>
      </c>
      <c r="AK144" t="str">
        <f>IF('Quote Application form'!AO245=0,"",HLOOKUP(AK$13,'Quote Application form'!$C$113:$AR$264,ROW()-11,FALSE))</f>
        <v/>
      </c>
      <c r="AL144" t="str">
        <f>IF('Quote Application form'!AP245=0,"",HLOOKUP(AL$13,'Quote Application form'!$C$113:$AR$264,ROW()-11,FALSE))</f>
        <v/>
      </c>
      <c r="AM144" t="str">
        <f>IF('Quote Application form'!AQ245=0,"",HLOOKUP(AM$13,'Quote Application form'!$C$113:$AR$264,ROW()-11,FALSE))</f>
        <v/>
      </c>
      <c r="AN144" t="str">
        <f>IF('Quote Application form'!AR245=0,"",HLOOKUP(AN$13,'Quote Application form'!$C$113:$AR$264,ROW()-11,FALSE))</f>
        <v/>
      </c>
      <c r="AO144" t="str">
        <f>IF('Quote Application form'!AS245=0,"",HLOOKUP(AO$13,'Quote Application form'!$C$113:$AR$264,ROW()-11,FALSE))</f>
        <v/>
      </c>
      <c r="AP144" t="str">
        <f>IF('Quote Application form'!AT245=0,"",HLOOKUP(AP$13,'Quote Application form'!$C$113:$AR$264,ROW()-11,FALSE))</f>
        <v/>
      </c>
    </row>
    <row r="145" spans="1:42" x14ac:dyDescent="0.2">
      <c r="A145" t="str">
        <f>IFERROR(IF(HLOOKUP(A$13,'Quote Application form'!$C$113:$AR$264,ROW()-11,FALSE)=0,"",HLOOKUP(A$13,'Quote Application form'!$C$113:$AR$264,ROW()-11,FALSE)),"")</f>
        <v/>
      </c>
      <c r="B145" t="str">
        <f>IFERROR(IF(HLOOKUP(B$13,'Quote Application form'!$C$113:$AR$264,ROW()-11,FALSE)=0,"",HLOOKUP(B$13,'Quote Application form'!$C$113:$AR$264,ROW()-11,FALSE)),"")</f>
        <v/>
      </c>
      <c r="C145" t="str">
        <f>IFERROR(IF(HLOOKUP(C$13,'Quote Application form'!$C$113:$AR$264,ROW()-11,FALSE)=0,"",HLOOKUP(C$13,'Quote Application form'!$C$113:$AR$264,ROW()-11,FALSE)),"")</f>
        <v/>
      </c>
      <c r="D145" t="str">
        <f>IFERROR(IF(HLOOKUP(D$13,'Quote Application form'!$C$113:$AR$264,ROW()-11,FALSE)=0,"",HLOOKUP(D$13,'Quote Application form'!$C$113:$AR$264,ROW()-11,FALSE)),"")</f>
        <v/>
      </c>
      <c r="E145" t="str">
        <f>IFERROR(IF(HLOOKUP(E$13,'Quote Application form'!$C$113:$AR$264,ROW()-11,FALSE)=0,"",HLOOKUP(E$13,'Quote Application form'!$C$113:$AR$264,ROW()-11,FALSE)),"")</f>
        <v/>
      </c>
      <c r="F145" t="str">
        <f>IFERROR(IF(HLOOKUP(F$13,'Quote Application form'!$C$113:$AR$264,ROW()-11,FALSE)=0,"",HLOOKUP(F$13,'Quote Application form'!$C$113:$AR$264,ROW()-11,FALSE)),"")</f>
        <v/>
      </c>
      <c r="G145" t="str">
        <f>IFERROR(IF(HLOOKUP(G$13,'Quote Application form'!$C$113:$AR$264,ROW()-11,FALSE)=0,"",HLOOKUP(G$13,'Quote Application form'!$C$113:$AR$264,ROW()-11,FALSE)),"")</f>
        <v/>
      </c>
      <c r="H145" t="str">
        <f>IFERROR(IF(HLOOKUP(H$13,'Quote Application form'!$C$113:$AR$264,ROW()-11,FALSE)=0,"",HLOOKUP(H$13,'Quote Application form'!$C$113:$AR$264,ROW()-11,FALSE)),"")</f>
        <v/>
      </c>
      <c r="I145" t="str">
        <f>IFERROR(IF(HLOOKUP(I$13,'Quote Application form'!$C$113:$AR$264,ROW()-11,FALSE)=0,"",HLOOKUP(I$13,'Quote Application form'!$C$113:$AR$264,ROW()-11,FALSE)),"")</f>
        <v/>
      </c>
      <c r="J145" t="str">
        <f>IFERROR(IF(HLOOKUP(J$13,'Quote Application form'!$C$113:$AR$264,ROW()-11,FALSE)=0,"",HLOOKUP(J$13,'Quote Application form'!$C$113:$AR$264,ROW()-11,FALSE)),"")</f>
        <v/>
      </c>
      <c r="K145" t="str">
        <f>IFERROR(IF(HLOOKUP(K$13,'Quote Application form'!$C$113:$AR$264,ROW()-11,FALSE)=0,"",HLOOKUP(K$13,'Quote Application form'!$C$113:$AR$264,ROW()-11,FALSE)),"")</f>
        <v/>
      </c>
      <c r="L145" t="str">
        <f>IFERROR(IF(HLOOKUP(L$13,'Quote Application form'!$C$113:$AR$264,ROW()-11,FALSE)=0,"",HLOOKUP(L$13,'Quote Application form'!$C$113:$AR$264,ROW()-11,FALSE)),"")</f>
        <v/>
      </c>
      <c r="M145" t="str">
        <f>IFERROR(IF(HLOOKUP(M$13,'Quote Application form'!$C$113:$AR$264,ROW()-11,FALSE)=0,"",HLOOKUP(M$13,'Quote Application form'!$C$113:$AR$264,ROW()-11,FALSE)),"")</f>
        <v/>
      </c>
      <c r="N145" t="str">
        <f>IFERROR(IF(HLOOKUP(N$13,'Quote Application form'!$C$113:$AR$264,ROW()-11,FALSE)=0,"",HLOOKUP(N$13,'Quote Application form'!$C$113:$AR$264,ROW()-11,FALSE)),"")</f>
        <v/>
      </c>
      <c r="O145" t="str">
        <f>IFERROR(IF(HLOOKUP(O$13,'Quote Application form'!$C$113:$AR$264,ROW()-11,FALSE)=0,"",HLOOKUP(O$13,'Quote Application form'!$C$113:$AR$264,ROW()-11,FALSE)),"")</f>
        <v/>
      </c>
      <c r="P145" t="str">
        <f>IFERROR(IF(HLOOKUP(P$13,'Quote Application form'!$C$113:$AR$264,ROW()-11,FALSE)=0,"",HLOOKUP(P$13,'Quote Application form'!$C$113:$AR$264,ROW()-11,FALSE)),"")</f>
        <v/>
      </c>
      <c r="Q145" t="str">
        <f>IFERROR(IF(HLOOKUP(Q$13,'Quote Application form'!$C$113:$AR$264,ROW()-11,FALSE)=0,"",HLOOKUP(Q$13,'Quote Application form'!$C$113:$AR$264,ROW()-11,FALSE)),"")</f>
        <v/>
      </c>
      <c r="R145" t="str">
        <f>IFERROR(IF(HLOOKUP(R$13,'Quote Application form'!$C$113:$AR$264,ROW()-11,FALSE)=0,"",HLOOKUP(R$13,'Quote Application form'!$C$113:$AR$264,ROW()-11,FALSE)),"")</f>
        <v/>
      </c>
      <c r="S145" t="str">
        <f>IFERROR(IF(HLOOKUP(S$13,'Quote Application form'!$C$113:$AR$264,ROW()-11,FALSE)=0,"",HLOOKUP(S$13,'Quote Application form'!$C$113:$AR$264,ROW()-11,FALSE)),"")</f>
        <v/>
      </c>
      <c r="T145" t="str">
        <f>IFERROR(IF(HLOOKUP(T$13,'Quote Application form'!$C$113:$AR$264,ROW()-11,FALSE)=0,"",HLOOKUP(T$13,'Quote Application form'!$C$113:$AR$264,ROW()-11,FALSE)),"")</f>
        <v/>
      </c>
      <c r="U145" t="str">
        <f>IFERROR(IF(HLOOKUP(U$13,'Quote Application form'!$C$113:$AR$264,ROW()-11,FALSE)=0,"",HLOOKUP(U$13,'Quote Application form'!$C$113:$AR$264,ROW()-11,FALSE)),"")</f>
        <v/>
      </c>
      <c r="V145" t="str">
        <f>IFERROR(IF(HLOOKUP(V$13,'Quote Application form'!$C$113:$AR$264,ROW()-11,FALSE)=0,"",HLOOKUP(V$13,'Quote Application form'!$C$113:$AR$264,ROW()-11,FALSE)),"")</f>
        <v/>
      </c>
      <c r="W145" t="str">
        <f>IFERROR(IF(HLOOKUP(W$13,'Quote Application form'!$C$113:$AR$264,ROW()-11,FALSE)=0,"",HLOOKUP(W$13,'Quote Application form'!$C$113:$AR$264,ROW()-11,FALSE)),"")</f>
        <v/>
      </c>
      <c r="X145" t="str">
        <f>IFERROR(IF(HLOOKUP(X$13,'Quote Application form'!$C$113:$AR$264,ROW()-11,FALSE)=0,"",HLOOKUP(X$13,'Quote Application form'!$C$113:$AR$264,ROW()-11,FALSE)),"")</f>
        <v/>
      </c>
      <c r="Y145" t="str">
        <f>IFERROR(IF(HLOOKUP(Y$13,'Quote Application form'!$C$113:$AR$264,ROW()-11,FALSE)=0,"",HLOOKUP(Y$13,'Quote Application form'!$C$113:$AR$264,ROW()-11,FALSE)),"")</f>
        <v/>
      </c>
      <c r="Z145" t="str">
        <f>IFERROR(IF(HLOOKUP(Z$13,'Quote Application form'!$C$113:$AR$264,ROW()-11,FALSE)=0,"",HLOOKUP(Z$13,'Quote Application form'!$C$113:$AR$264,ROW()-11,FALSE)),"")</f>
        <v/>
      </c>
      <c r="AA145" t="str">
        <f>IFERROR(IF(HLOOKUP(AA$13,'Quote Application form'!$C$113:$AR$264,ROW()-11,FALSE)=0,"",HLOOKUP(AA$13,'Quote Application form'!$C$113:$AR$264,ROW()-11,FALSE)),"")</f>
        <v/>
      </c>
      <c r="AB145" t="str">
        <f>IFERROR(IF(HLOOKUP(AB$13,'Quote Application form'!$C$113:$AR$264,ROW()-11,FALSE)=0,"",HLOOKUP(AB$13,'Quote Application form'!$C$113:$AR$264,ROW()-11,FALSE)),"")</f>
        <v/>
      </c>
      <c r="AC145" t="str">
        <f>IFERROR(IF(HLOOKUP(AC$13,'Quote Application form'!$C$113:$AR$264,ROW()-11,FALSE)=0,"",HLOOKUP(AC$13,'Quote Application form'!$C$113:$AR$264,ROW()-11,FALSE)),"")</f>
        <v/>
      </c>
      <c r="AD145" t="str">
        <f>IFERROR(IF(HLOOKUP(AD$13,'Quote Application form'!$C$113:$AR$264,ROW()-11,FALSE)=0,"",HLOOKUP(AD$13,'Quote Application form'!$C$113:$AR$264,ROW()-11,FALSE)),"")</f>
        <v/>
      </c>
      <c r="AE145" t="str">
        <f>IFERROR(IF(HLOOKUP(AE$13,'Quote Application form'!$C$113:$AR$264,ROW()-11,FALSE)=0,"",HLOOKUP(AE$13,'Quote Application form'!$C$113:$AR$264,ROW()-11,FALSE)),"")</f>
        <v/>
      </c>
      <c r="AF145" t="str">
        <f>IF('Quote Application form'!AJ246=0,"",HLOOKUP(AF$13,'Quote Application form'!$C$113:$AR$264,ROW()-11,FALSE))</f>
        <v/>
      </c>
      <c r="AG145" t="str">
        <f>IF('Quote Application form'!AK246=0,"",HLOOKUP(AG$13,'Quote Application form'!$C$113:$AR$264,ROW()-11,FALSE))</f>
        <v/>
      </c>
      <c r="AH145" t="str">
        <f>IF('Quote Application form'!AL246=0,"",HLOOKUP(AH$13,'Quote Application form'!$C$113:$AR$264,ROW()-11,FALSE))</f>
        <v/>
      </c>
      <c r="AI145" t="str">
        <f>IF('Quote Application form'!AM246=0,"",HLOOKUP(AI$13,'Quote Application form'!$C$113:$AR$264,ROW()-11,FALSE))</f>
        <v/>
      </c>
      <c r="AJ145" t="str">
        <f>IF('Quote Application form'!AN246=0,"",HLOOKUP(AJ$13,'Quote Application form'!$C$113:$AR$264,ROW()-11,FALSE))</f>
        <v/>
      </c>
      <c r="AK145" t="str">
        <f>IF('Quote Application form'!AO246=0,"",HLOOKUP(AK$13,'Quote Application form'!$C$113:$AR$264,ROW()-11,FALSE))</f>
        <v/>
      </c>
      <c r="AL145" t="str">
        <f>IF('Quote Application form'!AP246=0,"",HLOOKUP(AL$13,'Quote Application form'!$C$113:$AR$264,ROW()-11,FALSE))</f>
        <v/>
      </c>
      <c r="AM145" t="str">
        <f>IF('Quote Application form'!AQ246=0,"",HLOOKUP(AM$13,'Quote Application form'!$C$113:$AR$264,ROW()-11,FALSE))</f>
        <v/>
      </c>
      <c r="AN145" t="str">
        <f>IF('Quote Application form'!AR246=0,"",HLOOKUP(AN$13,'Quote Application form'!$C$113:$AR$264,ROW()-11,FALSE))</f>
        <v/>
      </c>
      <c r="AO145" t="str">
        <f>IF('Quote Application form'!AS246=0,"",HLOOKUP(AO$13,'Quote Application form'!$C$113:$AR$264,ROW()-11,FALSE))</f>
        <v/>
      </c>
      <c r="AP145" t="str">
        <f>IF('Quote Application form'!AT246=0,"",HLOOKUP(AP$13,'Quote Application form'!$C$113:$AR$264,ROW()-11,FALSE))</f>
        <v/>
      </c>
    </row>
    <row r="146" spans="1:42" x14ac:dyDescent="0.2">
      <c r="A146" t="str">
        <f>IFERROR(IF(HLOOKUP(A$13,'Quote Application form'!$C$113:$AR$264,ROW()-11,FALSE)=0,"",HLOOKUP(A$13,'Quote Application form'!$C$113:$AR$264,ROW()-11,FALSE)),"")</f>
        <v/>
      </c>
      <c r="B146" t="str">
        <f>IFERROR(IF(HLOOKUP(B$13,'Quote Application form'!$C$113:$AR$264,ROW()-11,FALSE)=0,"",HLOOKUP(B$13,'Quote Application form'!$C$113:$AR$264,ROW()-11,FALSE)),"")</f>
        <v/>
      </c>
      <c r="C146" t="str">
        <f>IFERROR(IF(HLOOKUP(C$13,'Quote Application form'!$C$113:$AR$264,ROW()-11,FALSE)=0,"",HLOOKUP(C$13,'Quote Application form'!$C$113:$AR$264,ROW()-11,FALSE)),"")</f>
        <v/>
      </c>
      <c r="D146" t="str">
        <f>IFERROR(IF(HLOOKUP(D$13,'Quote Application form'!$C$113:$AR$264,ROW()-11,FALSE)=0,"",HLOOKUP(D$13,'Quote Application form'!$C$113:$AR$264,ROW()-11,FALSE)),"")</f>
        <v/>
      </c>
      <c r="E146" t="str">
        <f>IFERROR(IF(HLOOKUP(E$13,'Quote Application form'!$C$113:$AR$264,ROW()-11,FALSE)=0,"",HLOOKUP(E$13,'Quote Application form'!$C$113:$AR$264,ROW()-11,FALSE)),"")</f>
        <v/>
      </c>
      <c r="F146" t="str">
        <f>IFERROR(IF(HLOOKUP(F$13,'Quote Application form'!$C$113:$AR$264,ROW()-11,FALSE)=0,"",HLOOKUP(F$13,'Quote Application form'!$C$113:$AR$264,ROW()-11,FALSE)),"")</f>
        <v/>
      </c>
      <c r="G146" t="str">
        <f>IFERROR(IF(HLOOKUP(G$13,'Quote Application form'!$C$113:$AR$264,ROW()-11,FALSE)=0,"",HLOOKUP(G$13,'Quote Application form'!$C$113:$AR$264,ROW()-11,FALSE)),"")</f>
        <v/>
      </c>
      <c r="H146" t="str">
        <f>IFERROR(IF(HLOOKUP(H$13,'Quote Application form'!$C$113:$AR$264,ROW()-11,FALSE)=0,"",HLOOKUP(H$13,'Quote Application form'!$C$113:$AR$264,ROW()-11,FALSE)),"")</f>
        <v/>
      </c>
      <c r="I146" t="str">
        <f>IFERROR(IF(HLOOKUP(I$13,'Quote Application form'!$C$113:$AR$264,ROW()-11,FALSE)=0,"",HLOOKUP(I$13,'Quote Application form'!$C$113:$AR$264,ROW()-11,FALSE)),"")</f>
        <v/>
      </c>
      <c r="J146" t="str">
        <f>IFERROR(IF(HLOOKUP(J$13,'Quote Application form'!$C$113:$AR$264,ROW()-11,FALSE)=0,"",HLOOKUP(J$13,'Quote Application form'!$C$113:$AR$264,ROW()-11,FALSE)),"")</f>
        <v/>
      </c>
      <c r="K146" t="str">
        <f>IFERROR(IF(HLOOKUP(K$13,'Quote Application form'!$C$113:$AR$264,ROW()-11,FALSE)=0,"",HLOOKUP(K$13,'Quote Application form'!$C$113:$AR$264,ROW()-11,FALSE)),"")</f>
        <v/>
      </c>
      <c r="L146" t="str">
        <f>IFERROR(IF(HLOOKUP(L$13,'Quote Application form'!$C$113:$AR$264,ROW()-11,FALSE)=0,"",HLOOKUP(L$13,'Quote Application form'!$C$113:$AR$264,ROW()-11,FALSE)),"")</f>
        <v/>
      </c>
      <c r="M146" t="str">
        <f>IFERROR(IF(HLOOKUP(M$13,'Quote Application form'!$C$113:$AR$264,ROW()-11,FALSE)=0,"",HLOOKUP(M$13,'Quote Application form'!$C$113:$AR$264,ROW()-11,FALSE)),"")</f>
        <v/>
      </c>
      <c r="N146" t="str">
        <f>IFERROR(IF(HLOOKUP(N$13,'Quote Application form'!$C$113:$AR$264,ROW()-11,FALSE)=0,"",HLOOKUP(N$13,'Quote Application form'!$C$113:$AR$264,ROW()-11,FALSE)),"")</f>
        <v/>
      </c>
      <c r="O146" t="str">
        <f>IFERROR(IF(HLOOKUP(O$13,'Quote Application form'!$C$113:$AR$264,ROW()-11,FALSE)=0,"",HLOOKUP(O$13,'Quote Application form'!$C$113:$AR$264,ROW()-11,FALSE)),"")</f>
        <v/>
      </c>
      <c r="P146" t="str">
        <f>IFERROR(IF(HLOOKUP(P$13,'Quote Application form'!$C$113:$AR$264,ROW()-11,FALSE)=0,"",HLOOKUP(P$13,'Quote Application form'!$C$113:$AR$264,ROW()-11,FALSE)),"")</f>
        <v/>
      </c>
      <c r="Q146" t="str">
        <f>IFERROR(IF(HLOOKUP(Q$13,'Quote Application form'!$C$113:$AR$264,ROW()-11,FALSE)=0,"",HLOOKUP(Q$13,'Quote Application form'!$C$113:$AR$264,ROW()-11,FALSE)),"")</f>
        <v/>
      </c>
      <c r="R146" t="str">
        <f>IFERROR(IF(HLOOKUP(R$13,'Quote Application form'!$C$113:$AR$264,ROW()-11,FALSE)=0,"",HLOOKUP(R$13,'Quote Application form'!$C$113:$AR$264,ROW()-11,FALSE)),"")</f>
        <v/>
      </c>
      <c r="S146" t="str">
        <f>IFERROR(IF(HLOOKUP(S$13,'Quote Application form'!$C$113:$AR$264,ROW()-11,FALSE)=0,"",HLOOKUP(S$13,'Quote Application form'!$C$113:$AR$264,ROW()-11,FALSE)),"")</f>
        <v/>
      </c>
      <c r="T146" t="str">
        <f>IFERROR(IF(HLOOKUP(T$13,'Quote Application form'!$C$113:$AR$264,ROW()-11,FALSE)=0,"",HLOOKUP(T$13,'Quote Application form'!$C$113:$AR$264,ROW()-11,FALSE)),"")</f>
        <v/>
      </c>
      <c r="U146" t="str">
        <f>IFERROR(IF(HLOOKUP(U$13,'Quote Application form'!$C$113:$AR$264,ROW()-11,FALSE)=0,"",HLOOKUP(U$13,'Quote Application form'!$C$113:$AR$264,ROW()-11,FALSE)),"")</f>
        <v/>
      </c>
      <c r="V146" t="str">
        <f>IFERROR(IF(HLOOKUP(V$13,'Quote Application form'!$C$113:$AR$264,ROW()-11,FALSE)=0,"",HLOOKUP(V$13,'Quote Application form'!$C$113:$AR$264,ROW()-11,FALSE)),"")</f>
        <v/>
      </c>
      <c r="W146" t="str">
        <f>IFERROR(IF(HLOOKUP(W$13,'Quote Application form'!$C$113:$AR$264,ROW()-11,FALSE)=0,"",HLOOKUP(W$13,'Quote Application form'!$C$113:$AR$264,ROW()-11,FALSE)),"")</f>
        <v/>
      </c>
      <c r="X146" t="str">
        <f>IFERROR(IF(HLOOKUP(X$13,'Quote Application form'!$C$113:$AR$264,ROW()-11,FALSE)=0,"",HLOOKUP(X$13,'Quote Application form'!$C$113:$AR$264,ROW()-11,FALSE)),"")</f>
        <v/>
      </c>
      <c r="Y146" t="str">
        <f>IFERROR(IF(HLOOKUP(Y$13,'Quote Application form'!$C$113:$AR$264,ROW()-11,FALSE)=0,"",HLOOKUP(Y$13,'Quote Application form'!$C$113:$AR$264,ROW()-11,FALSE)),"")</f>
        <v/>
      </c>
      <c r="Z146" t="str">
        <f>IFERROR(IF(HLOOKUP(Z$13,'Quote Application form'!$C$113:$AR$264,ROW()-11,FALSE)=0,"",HLOOKUP(Z$13,'Quote Application form'!$C$113:$AR$264,ROW()-11,FALSE)),"")</f>
        <v/>
      </c>
      <c r="AA146" t="str">
        <f>IFERROR(IF(HLOOKUP(AA$13,'Quote Application form'!$C$113:$AR$264,ROW()-11,FALSE)=0,"",HLOOKUP(AA$13,'Quote Application form'!$C$113:$AR$264,ROW()-11,FALSE)),"")</f>
        <v/>
      </c>
      <c r="AB146" t="str">
        <f>IFERROR(IF(HLOOKUP(AB$13,'Quote Application form'!$C$113:$AR$264,ROW()-11,FALSE)=0,"",HLOOKUP(AB$13,'Quote Application form'!$C$113:$AR$264,ROW()-11,FALSE)),"")</f>
        <v/>
      </c>
      <c r="AC146" t="str">
        <f>IFERROR(IF(HLOOKUP(AC$13,'Quote Application form'!$C$113:$AR$264,ROW()-11,FALSE)=0,"",HLOOKUP(AC$13,'Quote Application form'!$C$113:$AR$264,ROW()-11,FALSE)),"")</f>
        <v/>
      </c>
      <c r="AD146" t="str">
        <f>IFERROR(IF(HLOOKUP(AD$13,'Quote Application form'!$C$113:$AR$264,ROW()-11,FALSE)=0,"",HLOOKUP(AD$13,'Quote Application form'!$C$113:$AR$264,ROW()-11,FALSE)),"")</f>
        <v/>
      </c>
      <c r="AE146" t="str">
        <f>IFERROR(IF(HLOOKUP(AE$13,'Quote Application form'!$C$113:$AR$264,ROW()-11,FALSE)=0,"",HLOOKUP(AE$13,'Quote Application form'!$C$113:$AR$264,ROW()-11,FALSE)),"")</f>
        <v/>
      </c>
      <c r="AF146" t="str">
        <f>IF('Quote Application form'!AJ247=0,"",HLOOKUP(AF$13,'Quote Application form'!$C$113:$AR$264,ROW()-11,FALSE))</f>
        <v/>
      </c>
      <c r="AG146" t="str">
        <f>IF('Quote Application form'!AK247=0,"",HLOOKUP(AG$13,'Quote Application form'!$C$113:$AR$264,ROW()-11,FALSE))</f>
        <v/>
      </c>
      <c r="AH146" t="str">
        <f>IF('Quote Application form'!AL247=0,"",HLOOKUP(AH$13,'Quote Application form'!$C$113:$AR$264,ROW()-11,FALSE))</f>
        <v/>
      </c>
      <c r="AI146" t="str">
        <f>IF('Quote Application form'!AM247=0,"",HLOOKUP(AI$13,'Quote Application form'!$C$113:$AR$264,ROW()-11,FALSE))</f>
        <v/>
      </c>
      <c r="AJ146" t="str">
        <f>IF('Quote Application form'!AN247=0,"",HLOOKUP(AJ$13,'Quote Application form'!$C$113:$AR$264,ROW()-11,FALSE))</f>
        <v/>
      </c>
      <c r="AK146" t="str">
        <f>IF('Quote Application form'!AO247=0,"",HLOOKUP(AK$13,'Quote Application form'!$C$113:$AR$264,ROW()-11,FALSE))</f>
        <v/>
      </c>
      <c r="AL146" t="str">
        <f>IF('Quote Application form'!AP247=0,"",HLOOKUP(AL$13,'Quote Application form'!$C$113:$AR$264,ROW()-11,FALSE))</f>
        <v/>
      </c>
      <c r="AM146" t="str">
        <f>IF('Quote Application form'!AQ247=0,"",HLOOKUP(AM$13,'Quote Application form'!$C$113:$AR$264,ROW()-11,FALSE))</f>
        <v/>
      </c>
      <c r="AN146" t="str">
        <f>IF('Quote Application form'!AR247=0,"",HLOOKUP(AN$13,'Quote Application form'!$C$113:$AR$264,ROW()-11,FALSE))</f>
        <v/>
      </c>
      <c r="AO146" t="str">
        <f>IF('Quote Application form'!AS247=0,"",HLOOKUP(AO$13,'Quote Application form'!$C$113:$AR$264,ROW()-11,FALSE))</f>
        <v/>
      </c>
      <c r="AP146" t="str">
        <f>IF('Quote Application form'!AT247=0,"",HLOOKUP(AP$13,'Quote Application form'!$C$113:$AR$264,ROW()-11,FALSE))</f>
        <v/>
      </c>
    </row>
    <row r="147" spans="1:42" x14ac:dyDescent="0.2">
      <c r="A147" t="str">
        <f>IFERROR(IF(HLOOKUP(A$13,'Quote Application form'!$C$113:$AR$264,ROW()-11,FALSE)=0,"",HLOOKUP(A$13,'Quote Application form'!$C$113:$AR$264,ROW()-11,FALSE)),"")</f>
        <v/>
      </c>
      <c r="B147" t="str">
        <f>IFERROR(IF(HLOOKUP(B$13,'Quote Application form'!$C$113:$AR$264,ROW()-11,FALSE)=0,"",HLOOKUP(B$13,'Quote Application form'!$C$113:$AR$264,ROW()-11,FALSE)),"")</f>
        <v/>
      </c>
      <c r="C147" t="str">
        <f>IFERROR(IF(HLOOKUP(C$13,'Quote Application form'!$C$113:$AR$264,ROW()-11,FALSE)=0,"",HLOOKUP(C$13,'Quote Application form'!$C$113:$AR$264,ROW()-11,FALSE)),"")</f>
        <v/>
      </c>
      <c r="D147" t="str">
        <f>IFERROR(IF(HLOOKUP(D$13,'Quote Application form'!$C$113:$AR$264,ROW()-11,FALSE)=0,"",HLOOKUP(D$13,'Quote Application form'!$C$113:$AR$264,ROW()-11,FALSE)),"")</f>
        <v/>
      </c>
      <c r="E147" t="str">
        <f>IFERROR(IF(HLOOKUP(E$13,'Quote Application form'!$C$113:$AR$264,ROW()-11,FALSE)=0,"",HLOOKUP(E$13,'Quote Application form'!$C$113:$AR$264,ROW()-11,FALSE)),"")</f>
        <v/>
      </c>
      <c r="F147" t="str">
        <f>IFERROR(IF(HLOOKUP(F$13,'Quote Application form'!$C$113:$AR$264,ROW()-11,FALSE)=0,"",HLOOKUP(F$13,'Quote Application form'!$C$113:$AR$264,ROW()-11,FALSE)),"")</f>
        <v/>
      </c>
      <c r="G147" t="str">
        <f>IFERROR(IF(HLOOKUP(G$13,'Quote Application form'!$C$113:$AR$264,ROW()-11,FALSE)=0,"",HLOOKUP(G$13,'Quote Application form'!$C$113:$AR$264,ROW()-11,FALSE)),"")</f>
        <v/>
      </c>
      <c r="H147" t="str">
        <f>IFERROR(IF(HLOOKUP(H$13,'Quote Application form'!$C$113:$AR$264,ROW()-11,FALSE)=0,"",HLOOKUP(H$13,'Quote Application form'!$C$113:$AR$264,ROW()-11,FALSE)),"")</f>
        <v/>
      </c>
      <c r="I147" t="str">
        <f>IFERROR(IF(HLOOKUP(I$13,'Quote Application form'!$C$113:$AR$264,ROW()-11,FALSE)=0,"",HLOOKUP(I$13,'Quote Application form'!$C$113:$AR$264,ROW()-11,FALSE)),"")</f>
        <v/>
      </c>
      <c r="J147" t="str">
        <f>IFERROR(IF(HLOOKUP(J$13,'Quote Application form'!$C$113:$AR$264,ROW()-11,FALSE)=0,"",HLOOKUP(J$13,'Quote Application form'!$C$113:$AR$264,ROW()-11,FALSE)),"")</f>
        <v/>
      </c>
      <c r="K147" t="str">
        <f>IFERROR(IF(HLOOKUP(K$13,'Quote Application form'!$C$113:$AR$264,ROW()-11,FALSE)=0,"",HLOOKUP(K$13,'Quote Application form'!$C$113:$AR$264,ROW()-11,FALSE)),"")</f>
        <v/>
      </c>
      <c r="L147" t="str">
        <f>IFERROR(IF(HLOOKUP(L$13,'Quote Application form'!$C$113:$AR$264,ROW()-11,FALSE)=0,"",HLOOKUP(L$13,'Quote Application form'!$C$113:$AR$264,ROW()-11,FALSE)),"")</f>
        <v/>
      </c>
      <c r="M147" t="str">
        <f>IFERROR(IF(HLOOKUP(M$13,'Quote Application form'!$C$113:$AR$264,ROW()-11,FALSE)=0,"",HLOOKUP(M$13,'Quote Application form'!$C$113:$AR$264,ROW()-11,FALSE)),"")</f>
        <v/>
      </c>
      <c r="N147" t="str">
        <f>IFERROR(IF(HLOOKUP(N$13,'Quote Application form'!$C$113:$AR$264,ROW()-11,FALSE)=0,"",HLOOKUP(N$13,'Quote Application form'!$C$113:$AR$264,ROW()-11,FALSE)),"")</f>
        <v/>
      </c>
      <c r="O147" t="str">
        <f>IFERROR(IF(HLOOKUP(O$13,'Quote Application form'!$C$113:$AR$264,ROW()-11,FALSE)=0,"",HLOOKUP(O$13,'Quote Application form'!$C$113:$AR$264,ROW()-11,FALSE)),"")</f>
        <v/>
      </c>
      <c r="P147" t="str">
        <f>IFERROR(IF(HLOOKUP(P$13,'Quote Application form'!$C$113:$AR$264,ROW()-11,FALSE)=0,"",HLOOKUP(P$13,'Quote Application form'!$C$113:$AR$264,ROW()-11,FALSE)),"")</f>
        <v/>
      </c>
      <c r="Q147" t="str">
        <f>IFERROR(IF(HLOOKUP(Q$13,'Quote Application form'!$C$113:$AR$264,ROW()-11,FALSE)=0,"",HLOOKUP(Q$13,'Quote Application form'!$C$113:$AR$264,ROW()-11,FALSE)),"")</f>
        <v/>
      </c>
      <c r="R147" t="str">
        <f>IFERROR(IF(HLOOKUP(R$13,'Quote Application form'!$C$113:$AR$264,ROW()-11,FALSE)=0,"",HLOOKUP(R$13,'Quote Application form'!$C$113:$AR$264,ROW()-11,FALSE)),"")</f>
        <v/>
      </c>
      <c r="S147" t="str">
        <f>IFERROR(IF(HLOOKUP(S$13,'Quote Application form'!$C$113:$AR$264,ROW()-11,FALSE)=0,"",HLOOKUP(S$13,'Quote Application form'!$C$113:$AR$264,ROW()-11,FALSE)),"")</f>
        <v/>
      </c>
      <c r="T147" t="str">
        <f>IFERROR(IF(HLOOKUP(T$13,'Quote Application form'!$C$113:$AR$264,ROW()-11,FALSE)=0,"",HLOOKUP(T$13,'Quote Application form'!$C$113:$AR$264,ROW()-11,FALSE)),"")</f>
        <v/>
      </c>
      <c r="U147" t="str">
        <f>IFERROR(IF(HLOOKUP(U$13,'Quote Application form'!$C$113:$AR$264,ROW()-11,FALSE)=0,"",HLOOKUP(U$13,'Quote Application form'!$C$113:$AR$264,ROW()-11,FALSE)),"")</f>
        <v/>
      </c>
      <c r="V147" t="str">
        <f>IFERROR(IF(HLOOKUP(V$13,'Quote Application form'!$C$113:$AR$264,ROW()-11,FALSE)=0,"",HLOOKUP(V$13,'Quote Application form'!$C$113:$AR$264,ROW()-11,FALSE)),"")</f>
        <v/>
      </c>
      <c r="W147" t="str">
        <f>IFERROR(IF(HLOOKUP(W$13,'Quote Application form'!$C$113:$AR$264,ROW()-11,FALSE)=0,"",HLOOKUP(W$13,'Quote Application form'!$C$113:$AR$264,ROW()-11,FALSE)),"")</f>
        <v/>
      </c>
      <c r="X147" t="str">
        <f>IFERROR(IF(HLOOKUP(X$13,'Quote Application form'!$C$113:$AR$264,ROW()-11,FALSE)=0,"",HLOOKUP(X$13,'Quote Application form'!$C$113:$AR$264,ROW()-11,FALSE)),"")</f>
        <v/>
      </c>
      <c r="Y147" t="str">
        <f>IFERROR(IF(HLOOKUP(Y$13,'Quote Application form'!$C$113:$AR$264,ROW()-11,FALSE)=0,"",HLOOKUP(Y$13,'Quote Application form'!$C$113:$AR$264,ROW()-11,FALSE)),"")</f>
        <v/>
      </c>
      <c r="Z147" t="str">
        <f>IFERROR(IF(HLOOKUP(Z$13,'Quote Application form'!$C$113:$AR$264,ROW()-11,FALSE)=0,"",HLOOKUP(Z$13,'Quote Application form'!$C$113:$AR$264,ROW()-11,FALSE)),"")</f>
        <v/>
      </c>
      <c r="AA147" t="str">
        <f>IFERROR(IF(HLOOKUP(AA$13,'Quote Application form'!$C$113:$AR$264,ROW()-11,FALSE)=0,"",HLOOKUP(AA$13,'Quote Application form'!$C$113:$AR$264,ROW()-11,FALSE)),"")</f>
        <v/>
      </c>
      <c r="AB147" t="str">
        <f>IFERROR(IF(HLOOKUP(AB$13,'Quote Application form'!$C$113:$AR$264,ROW()-11,FALSE)=0,"",HLOOKUP(AB$13,'Quote Application form'!$C$113:$AR$264,ROW()-11,FALSE)),"")</f>
        <v/>
      </c>
      <c r="AC147" t="str">
        <f>IFERROR(IF(HLOOKUP(AC$13,'Quote Application form'!$C$113:$AR$264,ROW()-11,FALSE)=0,"",HLOOKUP(AC$13,'Quote Application form'!$C$113:$AR$264,ROW()-11,FALSE)),"")</f>
        <v/>
      </c>
      <c r="AD147" t="str">
        <f>IFERROR(IF(HLOOKUP(AD$13,'Quote Application form'!$C$113:$AR$264,ROW()-11,FALSE)=0,"",HLOOKUP(AD$13,'Quote Application form'!$C$113:$AR$264,ROW()-11,FALSE)),"")</f>
        <v/>
      </c>
      <c r="AE147" t="str">
        <f>IFERROR(IF(HLOOKUP(AE$13,'Quote Application form'!$C$113:$AR$264,ROW()-11,FALSE)=0,"",HLOOKUP(AE$13,'Quote Application form'!$C$113:$AR$264,ROW()-11,FALSE)),"")</f>
        <v/>
      </c>
      <c r="AF147" t="str">
        <f>IF('Quote Application form'!AJ248=0,"",HLOOKUP(AF$13,'Quote Application form'!$C$113:$AR$264,ROW()-11,FALSE))</f>
        <v/>
      </c>
      <c r="AG147" t="str">
        <f>IF('Quote Application form'!AK248=0,"",HLOOKUP(AG$13,'Quote Application form'!$C$113:$AR$264,ROW()-11,FALSE))</f>
        <v/>
      </c>
      <c r="AH147" t="str">
        <f>IF('Quote Application form'!AL248=0,"",HLOOKUP(AH$13,'Quote Application form'!$C$113:$AR$264,ROW()-11,FALSE))</f>
        <v/>
      </c>
      <c r="AI147" t="str">
        <f>IF('Quote Application form'!AM248=0,"",HLOOKUP(AI$13,'Quote Application form'!$C$113:$AR$264,ROW()-11,FALSE))</f>
        <v/>
      </c>
      <c r="AJ147" t="str">
        <f>IF('Quote Application form'!AN248=0,"",HLOOKUP(AJ$13,'Quote Application form'!$C$113:$AR$264,ROW()-11,FALSE))</f>
        <v/>
      </c>
      <c r="AK147" t="str">
        <f>IF('Quote Application form'!AO248=0,"",HLOOKUP(AK$13,'Quote Application form'!$C$113:$AR$264,ROW()-11,FALSE))</f>
        <v/>
      </c>
      <c r="AL147" t="str">
        <f>IF('Quote Application form'!AP248=0,"",HLOOKUP(AL$13,'Quote Application form'!$C$113:$AR$264,ROW()-11,FALSE))</f>
        <v/>
      </c>
      <c r="AM147" t="str">
        <f>IF('Quote Application form'!AQ248=0,"",HLOOKUP(AM$13,'Quote Application form'!$C$113:$AR$264,ROW()-11,FALSE))</f>
        <v/>
      </c>
      <c r="AN147" t="str">
        <f>IF('Quote Application form'!AR248=0,"",HLOOKUP(AN$13,'Quote Application form'!$C$113:$AR$264,ROW()-11,FALSE))</f>
        <v/>
      </c>
      <c r="AO147" t="str">
        <f>IF('Quote Application form'!AS248=0,"",HLOOKUP(AO$13,'Quote Application form'!$C$113:$AR$264,ROW()-11,FALSE))</f>
        <v/>
      </c>
      <c r="AP147" t="str">
        <f>IF('Quote Application form'!AT248=0,"",HLOOKUP(AP$13,'Quote Application form'!$C$113:$AR$264,ROW()-11,FALSE))</f>
        <v/>
      </c>
    </row>
    <row r="148" spans="1:42" x14ac:dyDescent="0.2">
      <c r="A148" t="str">
        <f>IFERROR(IF(HLOOKUP(A$13,'Quote Application form'!$C$113:$AR$264,ROW()-11,FALSE)=0,"",HLOOKUP(A$13,'Quote Application form'!$C$113:$AR$264,ROW()-11,FALSE)),"")</f>
        <v/>
      </c>
      <c r="B148" t="str">
        <f>IFERROR(IF(HLOOKUP(B$13,'Quote Application form'!$C$113:$AR$264,ROW()-11,FALSE)=0,"",HLOOKUP(B$13,'Quote Application form'!$C$113:$AR$264,ROW()-11,FALSE)),"")</f>
        <v/>
      </c>
      <c r="C148" t="str">
        <f>IFERROR(IF(HLOOKUP(C$13,'Quote Application form'!$C$113:$AR$264,ROW()-11,FALSE)=0,"",HLOOKUP(C$13,'Quote Application form'!$C$113:$AR$264,ROW()-11,FALSE)),"")</f>
        <v/>
      </c>
      <c r="D148" t="str">
        <f>IFERROR(IF(HLOOKUP(D$13,'Quote Application form'!$C$113:$AR$264,ROW()-11,FALSE)=0,"",HLOOKUP(D$13,'Quote Application form'!$C$113:$AR$264,ROW()-11,FALSE)),"")</f>
        <v/>
      </c>
      <c r="E148" t="str">
        <f>IFERROR(IF(HLOOKUP(E$13,'Quote Application form'!$C$113:$AR$264,ROW()-11,FALSE)=0,"",HLOOKUP(E$13,'Quote Application form'!$C$113:$AR$264,ROW()-11,FALSE)),"")</f>
        <v/>
      </c>
      <c r="F148" t="str">
        <f>IFERROR(IF(HLOOKUP(F$13,'Quote Application form'!$C$113:$AR$264,ROW()-11,FALSE)=0,"",HLOOKUP(F$13,'Quote Application form'!$C$113:$AR$264,ROW()-11,FALSE)),"")</f>
        <v/>
      </c>
      <c r="G148" t="str">
        <f>IFERROR(IF(HLOOKUP(G$13,'Quote Application form'!$C$113:$AR$264,ROW()-11,FALSE)=0,"",HLOOKUP(G$13,'Quote Application form'!$C$113:$AR$264,ROW()-11,FALSE)),"")</f>
        <v/>
      </c>
      <c r="H148" t="str">
        <f>IFERROR(IF(HLOOKUP(H$13,'Quote Application form'!$C$113:$AR$264,ROW()-11,FALSE)=0,"",HLOOKUP(H$13,'Quote Application form'!$C$113:$AR$264,ROW()-11,FALSE)),"")</f>
        <v/>
      </c>
      <c r="I148" t="str">
        <f>IFERROR(IF(HLOOKUP(I$13,'Quote Application form'!$C$113:$AR$264,ROW()-11,FALSE)=0,"",HLOOKUP(I$13,'Quote Application form'!$C$113:$AR$264,ROW()-11,FALSE)),"")</f>
        <v/>
      </c>
      <c r="J148" t="str">
        <f>IFERROR(IF(HLOOKUP(J$13,'Quote Application form'!$C$113:$AR$264,ROW()-11,FALSE)=0,"",HLOOKUP(J$13,'Quote Application form'!$C$113:$AR$264,ROW()-11,FALSE)),"")</f>
        <v/>
      </c>
      <c r="K148" t="str">
        <f>IFERROR(IF(HLOOKUP(K$13,'Quote Application form'!$C$113:$AR$264,ROW()-11,FALSE)=0,"",HLOOKUP(K$13,'Quote Application form'!$C$113:$AR$264,ROW()-11,FALSE)),"")</f>
        <v/>
      </c>
      <c r="L148" t="str">
        <f>IFERROR(IF(HLOOKUP(L$13,'Quote Application form'!$C$113:$AR$264,ROW()-11,FALSE)=0,"",HLOOKUP(L$13,'Quote Application form'!$C$113:$AR$264,ROW()-11,FALSE)),"")</f>
        <v/>
      </c>
      <c r="M148" t="str">
        <f>IFERROR(IF(HLOOKUP(M$13,'Quote Application form'!$C$113:$AR$264,ROW()-11,FALSE)=0,"",HLOOKUP(M$13,'Quote Application form'!$C$113:$AR$264,ROW()-11,FALSE)),"")</f>
        <v/>
      </c>
      <c r="N148" t="str">
        <f>IFERROR(IF(HLOOKUP(N$13,'Quote Application form'!$C$113:$AR$264,ROW()-11,FALSE)=0,"",HLOOKUP(N$13,'Quote Application form'!$C$113:$AR$264,ROW()-11,FALSE)),"")</f>
        <v/>
      </c>
      <c r="O148" t="str">
        <f>IFERROR(IF(HLOOKUP(O$13,'Quote Application form'!$C$113:$AR$264,ROW()-11,FALSE)=0,"",HLOOKUP(O$13,'Quote Application form'!$C$113:$AR$264,ROW()-11,FALSE)),"")</f>
        <v/>
      </c>
      <c r="P148" t="str">
        <f>IFERROR(IF(HLOOKUP(P$13,'Quote Application form'!$C$113:$AR$264,ROW()-11,FALSE)=0,"",HLOOKUP(P$13,'Quote Application form'!$C$113:$AR$264,ROW()-11,FALSE)),"")</f>
        <v/>
      </c>
      <c r="Q148" t="str">
        <f>IFERROR(IF(HLOOKUP(Q$13,'Quote Application form'!$C$113:$AR$264,ROW()-11,FALSE)=0,"",HLOOKUP(Q$13,'Quote Application form'!$C$113:$AR$264,ROW()-11,FALSE)),"")</f>
        <v/>
      </c>
      <c r="R148" t="str">
        <f>IFERROR(IF(HLOOKUP(R$13,'Quote Application form'!$C$113:$AR$264,ROW()-11,FALSE)=0,"",HLOOKUP(R$13,'Quote Application form'!$C$113:$AR$264,ROW()-11,FALSE)),"")</f>
        <v/>
      </c>
      <c r="S148" t="str">
        <f>IFERROR(IF(HLOOKUP(S$13,'Quote Application form'!$C$113:$AR$264,ROW()-11,FALSE)=0,"",HLOOKUP(S$13,'Quote Application form'!$C$113:$AR$264,ROW()-11,FALSE)),"")</f>
        <v/>
      </c>
      <c r="T148" t="str">
        <f>IFERROR(IF(HLOOKUP(T$13,'Quote Application form'!$C$113:$AR$264,ROW()-11,FALSE)=0,"",HLOOKUP(T$13,'Quote Application form'!$C$113:$AR$264,ROW()-11,FALSE)),"")</f>
        <v/>
      </c>
      <c r="U148" t="str">
        <f>IFERROR(IF(HLOOKUP(U$13,'Quote Application form'!$C$113:$AR$264,ROW()-11,FALSE)=0,"",HLOOKUP(U$13,'Quote Application form'!$C$113:$AR$264,ROW()-11,FALSE)),"")</f>
        <v/>
      </c>
      <c r="V148" t="str">
        <f>IFERROR(IF(HLOOKUP(V$13,'Quote Application form'!$C$113:$AR$264,ROW()-11,FALSE)=0,"",HLOOKUP(V$13,'Quote Application form'!$C$113:$AR$264,ROW()-11,FALSE)),"")</f>
        <v/>
      </c>
      <c r="W148" t="str">
        <f>IFERROR(IF(HLOOKUP(W$13,'Quote Application form'!$C$113:$AR$264,ROW()-11,FALSE)=0,"",HLOOKUP(W$13,'Quote Application form'!$C$113:$AR$264,ROW()-11,FALSE)),"")</f>
        <v/>
      </c>
      <c r="X148" t="str">
        <f>IFERROR(IF(HLOOKUP(X$13,'Quote Application form'!$C$113:$AR$264,ROW()-11,FALSE)=0,"",HLOOKUP(X$13,'Quote Application form'!$C$113:$AR$264,ROW()-11,FALSE)),"")</f>
        <v/>
      </c>
      <c r="Y148" t="str">
        <f>IFERROR(IF(HLOOKUP(Y$13,'Quote Application form'!$C$113:$AR$264,ROW()-11,FALSE)=0,"",HLOOKUP(Y$13,'Quote Application form'!$C$113:$AR$264,ROW()-11,FALSE)),"")</f>
        <v/>
      </c>
      <c r="Z148" t="str">
        <f>IFERROR(IF(HLOOKUP(Z$13,'Quote Application form'!$C$113:$AR$264,ROW()-11,FALSE)=0,"",HLOOKUP(Z$13,'Quote Application form'!$C$113:$AR$264,ROW()-11,FALSE)),"")</f>
        <v/>
      </c>
      <c r="AA148" t="str">
        <f>IFERROR(IF(HLOOKUP(AA$13,'Quote Application form'!$C$113:$AR$264,ROW()-11,FALSE)=0,"",HLOOKUP(AA$13,'Quote Application form'!$C$113:$AR$264,ROW()-11,FALSE)),"")</f>
        <v/>
      </c>
      <c r="AB148" t="str">
        <f>IFERROR(IF(HLOOKUP(AB$13,'Quote Application form'!$C$113:$AR$264,ROW()-11,FALSE)=0,"",HLOOKUP(AB$13,'Quote Application form'!$C$113:$AR$264,ROW()-11,FALSE)),"")</f>
        <v/>
      </c>
      <c r="AC148" t="str">
        <f>IFERROR(IF(HLOOKUP(AC$13,'Quote Application form'!$C$113:$AR$264,ROW()-11,FALSE)=0,"",HLOOKUP(AC$13,'Quote Application form'!$C$113:$AR$264,ROW()-11,FALSE)),"")</f>
        <v/>
      </c>
      <c r="AD148" t="str">
        <f>IFERROR(IF(HLOOKUP(AD$13,'Quote Application form'!$C$113:$AR$264,ROW()-11,FALSE)=0,"",HLOOKUP(AD$13,'Quote Application form'!$C$113:$AR$264,ROW()-11,FALSE)),"")</f>
        <v/>
      </c>
      <c r="AE148" t="str">
        <f>IFERROR(IF(HLOOKUP(AE$13,'Quote Application form'!$C$113:$AR$264,ROW()-11,FALSE)=0,"",HLOOKUP(AE$13,'Quote Application form'!$C$113:$AR$264,ROW()-11,FALSE)),"")</f>
        <v/>
      </c>
      <c r="AF148" t="str">
        <f>IF('Quote Application form'!AJ249=0,"",HLOOKUP(AF$13,'Quote Application form'!$C$113:$AR$264,ROW()-11,FALSE))</f>
        <v/>
      </c>
      <c r="AG148" t="str">
        <f>IF('Quote Application form'!AK249=0,"",HLOOKUP(AG$13,'Quote Application form'!$C$113:$AR$264,ROW()-11,FALSE))</f>
        <v/>
      </c>
      <c r="AH148" t="str">
        <f>IF('Quote Application form'!AL249=0,"",HLOOKUP(AH$13,'Quote Application form'!$C$113:$AR$264,ROW()-11,FALSE))</f>
        <v/>
      </c>
      <c r="AI148" t="str">
        <f>IF('Quote Application form'!AM249=0,"",HLOOKUP(AI$13,'Quote Application form'!$C$113:$AR$264,ROW()-11,FALSE))</f>
        <v/>
      </c>
      <c r="AJ148" t="str">
        <f>IF('Quote Application form'!AN249=0,"",HLOOKUP(AJ$13,'Quote Application form'!$C$113:$AR$264,ROW()-11,FALSE))</f>
        <v/>
      </c>
      <c r="AK148" t="str">
        <f>IF('Quote Application form'!AO249=0,"",HLOOKUP(AK$13,'Quote Application form'!$C$113:$AR$264,ROW()-11,FALSE))</f>
        <v/>
      </c>
      <c r="AL148" t="str">
        <f>IF('Quote Application form'!AP249=0,"",HLOOKUP(AL$13,'Quote Application form'!$C$113:$AR$264,ROW()-11,FALSE))</f>
        <v/>
      </c>
      <c r="AM148" t="str">
        <f>IF('Quote Application form'!AQ249=0,"",HLOOKUP(AM$13,'Quote Application form'!$C$113:$AR$264,ROW()-11,FALSE))</f>
        <v/>
      </c>
      <c r="AN148" t="str">
        <f>IF('Quote Application form'!AR249=0,"",HLOOKUP(AN$13,'Quote Application form'!$C$113:$AR$264,ROW()-11,FALSE))</f>
        <v/>
      </c>
      <c r="AO148" t="str">
        <f>IF('Quote Application form'!AS249=0,"",HLOOKUP(AO$13,'Quote Application form'!$C$113:$AR$264,ROW()-11,FALSE))</f>
        <v/>
      </c>
      <c r="AP148" t="str">
        <f>IF('Quote Application form'!AT249=0,"",HLOOKUP(AP$13,'Quote Application form'!$C$113:$AR$264,ROW()-11,FALSE))</f>
        <v/>
      </c>
    </row>
    <row r="149" spans="1:42" x14ac:dyDescent="0.2">
      <c r="A149" t="str">
        <f>IFERROR(IF(HLOOKUP(A$13,'Quote Application form'!$C$113:$AR$264,ROW()-11,FALSE)=0,"",HLOOKUP(A$13,'Quote Application form'!$C$113:$AR$264,ROW()-11,FALSE)),"")</f>
        <v/>
      </c>
      <c r="B149" t="str">
        <f>IFERROR(IF(HLOOKUP(B$13,'Quote Application form'!$C$113:$AR$264,ROW()-11,FALSE)=0,"",HLOOKUP(B$13,'Quote Application form'!$C$113:$AR$264,ROW()-11,FALSE)),"")</f>
        <v/>
      </c>
      <c r="C149" t="str">
        <f>IFERROR(IF(HLOOKUP(C$13,'Quote Application form'!$C$113:$AR$264,ROW()-11,FALSE)=0,"",HLOOKUP(C$13,'Quote Application form'!$C$113:$AR$264,ROW()-11,FALSE)),"")</f>
        <v/>
      </c>
      <c r="D149" t="str">
        <f>IFERROR(IF(HLOOKUP(D$13,'Quote Application form'!$C$113:$AR$264,ROW()-11,FALSE)=0,"",HLOOKUP(D$13,'Quote Application form'!$C$113:$AR$264,ROW()-11,FALSE)),"")</f>
        <v/>
      </c>
      <c r="E149" t="str">
        <f>IFERROR(IF(HLOOKUP(E$13,'Quote Application form'!$C$113:$AR$264,ROW()-11,FALSE)=0,"",HLOOKUP(E$13,'Quote Application form'!$C$113:$AR$264,ROW()-11,FALSE)),"")</f>
        <v/>
      </c>
      <c r="F149" t="str">
        <f>IFERROR(IF(HLOOKUP(F$13,'Quote Application form'!$C$113:$AR$264,ROW()-11,FALSE)=0,"",HLOOKUP(F$13,'Quote Application form'!$C$113:$AR$264,ROW()-11,FALSE)),"")</f>
        <v/>
      </c>
      <c r="G149" t="str">
        <f>IFERROR(IF(HLOOKUP(G$13,'Quote Application form'!$C$113:$AR$264,ROW()-11,FALSE)=0,"",HLOOKUP(G$13,'Quote Application form'!$C$113:$AR$264,ROW()-11,FALSE)),"")</f>
        <v/>
      </c>
      <c r="H149" t="str">
        <f>IFERROR(IF(HLOOKUP(H$13,'Quote Application form'!$C$113:$AR$264,ROW()-11,FALSE)=0,"",HLOOKUP(H$13,'Quote Application form'!$C$113:$AR$264,ROW()-11,FALSE)),"")</f>
        <v/>
      </c>
      <c r="I149" t="str">
        <f>IFERROR(IF(HLOOKUP(I$13,'Quote Application form'!$C$113:$AR$264,ROW()-11,FALSE)=0,"",HLOOKUP(I$13,'Quote Application form'!$C$113:$AR$264,ROW()-11,FALSE)),"")</f>
        <v/>
      </c>
      <c r="J149" t="str">
        <f>IFERROR(IF(HLOOKUP(J$13,'Quote Application form'!$C$113:$AR$264,ROW()-11,FALSE)=0,"",HLOOKUP(J$13,'Quote Application form'!$C$113:$AR$264,ROW()-11,FALSE)),"")</f>
        <v/>
      </c>
      <c r="K149" t="str">
        <f>IFERROR(IF(HLOOKUP(K$13,'Quote Application form'!$C$113:$AR$264,ROW()-11,FALSE)=0,"",HLOOKUP(K$13,'Quote Application form'!$C$113:$AR$264,ROW()-11,FALSE)),"")</f>
        <v/>
      </c>
      <c r="L149" t="str">
        <f>IFERROR(IF(HLOOKUP(L$13,'Quote Application form'!$C$113:$AR$264,ROW()-11,FALSE)=0,"",HLOOKUP(L$13,'Quote Application form'!$C$113:$AR$264,ROW()-11,FALSE)),"")</f>
        <v/>
      </c>
      <c r="M149" t="str">
        <f>IFERROR(IF(HLOOKUP(M$13,'Quote Application form'!$C$113:$AR$264,ROW()-11,FALSE)=0,"",HLOOKUP(M$13,'Quote Application form'!$C$113:$AR$264,ROW()-11,FALSE)),"")</f>
        <v/>
      </c>
      <c r="N149" t="str">
        <f>IFERROR(IF(HLOOKUP(N$13,'Quote Application form'!$C$113:$AR$264,ROW()-11,FALSE)=0,"",HLOOKUP(N$13,'Quote Application form'!$C$113:$AR$264,ROW()-11,FALSE)),"")</f>
        <v/>
      </c>
      <c r="O149" t="str">
        <f>IFERROR(IF(HLOOKUP(O$13,'Quote Application form'!$C$113:$AR$264,ROW()-11,FALSE)=0,"",HLOOKUP(O$13,'Quote Application form'!$C$113:$AR$264,ROW()-11,FALSE)),"")</f>
        <v/>
      </c>
      <c r="P149" t="str">
        <f>IFERROR(IF(HLOOKUP(P$13,'Quote Application form'!$C$113:$AR$264,ROW()-11,FALSE)=0,"",HLOOKUP(P$13,'Quote Application form'!$C$113:$AR$264,ROW()-11,FALSE)),"")</f>
        <v/>
      </c>
      <c r="Q149" t="str">
        <f>IFERROR(IF(HLOOKUP(Q$13,'Quote Application form'!$C$113:$AR$264,ROW()-11,FALSE)=0,"",HLOOKUP(Q$13,'Quote Application form'!$C$113:$AR$264,ROW()-11,FALSE)),"")</f>
        <v/>
      </c>
      <c r="R149" t="str">
        <f>IFERROR(IF(HLOOKUP(R$13,'Quote Application form'!$C$113:$AR$264,ROW()-11,FALSE)=0,"",HLOOKUP(R$13,'Quote Application form'!$C$113:$AR$264,ROW()-11,FALSE)),"")</f>
        <v/>
      </c>
      <c r="S149" t="str">
        <f>IFERROR(IF(HLOOKUP(S$13,'Quote Application form'!$C$113:$AR$264,ROW()-11,FALSE)=0,"",HLOOKUP(S$13,'Quote Application form'!$C$113:$AR$264,ROW()-11,FALSE)),"")</f>
        <v/>
      </c>
      <c r="T149" t="str">
        <f>IFERROR(IF(HLOOKUP(T$13,'Quote Application form'!$C$113:$AR$264,ROW()-11,FALSE)=0,"",HLOOKUP(T$13,'Quote Application form'!$C$113:$AR$264,ROW()-11,FALSE)),"")</f>
        <v/>
      </c>
      <c r="U149" t="str">
        <f>IFERROR(IF(HLOOKUP(U$13,'Quote Application form'!$C$113:$AR$264,ROW()-11,FALSE)=0,"",HLOOKUP(U$13,'Quote Application form'!$C$113:$AR$264,ROW()-11,FALSE)),"")</f>
        <v/>
      </c>
      <c r="V149" t="str">
        <f>IFERROR(IF(HLOOKUP(V$13,'Quote Application form'!$C$113:$AR$264,ROW()-11,FALSE)=0,"",HLOOKUP(V$13,'Quote Application form'!$C$113:$AR$264,ROW()-11,FALSE)),"")</f>
        <v/>
      </c>
      <c r="W149" t="str">
        <f>IFERROR(IF(HLOOKUP(W$13,'Quote Application form'!$C$113:$AR$264,ROW()-11,FALSE)=0,"",HLOOKUP(W$13,'Quote Application form'!$C$113:$AR$264,ROW()-11,FALSE)),"")</f>
        <v/>
      </c>
      <c r="X149" t="str">
        <f>IFERROR(IF(HLOOKUP(X$13,'Quote Application form'!$C$113:$AR$264,ROW()-11,FALSE)=0,"",HLOOKUP(X$13,'Quote Application form'!$C$113:$AR$264,ROW()-11,FALSE)),"")</f>
        <v/>
      </c>
      <c r="Y149" t="str">
        <f>IFERROR(IF(HLOOKUP(Y$13,'Quote Application form'!$C$113:$AR$264,ROW()-11,FALSE)=0,"",HLOOKUP(Y$13,'Quote Application form'!$C$113:$AR$264,ROW()-11,FALSE)),"")</f>
        <v/>
      </c>
      <c r="Z149" t="str">
        <f>IFERROR(IF(HLOOKUP(Z$13,'Quote Application form'!$C$113:$AR$264,ROW()-11,FALSE)=0,"",HLOOKUP(Z$13,'Quote Application form'!$C$113:$AR$264,ROW()-11,FALSE)),"")</f>
        <v/>
      </c>
      <c r="AA149" t="str">
        <f>IFERROR(IF(HLOOKUP(AA$13,'Quote Application form'!$C$113:$AR$264,ROW()-11,FALSE)=0,"",HLOOKUP(AA$13,'Quote Application form'!$C$113:$AR$264,ROW()-11,FALSE)),"")</f>
        <v/>
      </c>
      <c r="AB149" t="str">
        <f>IFERROR(IF(HLOOKUP(AB$13,'Quote Application form'!$C$113:$AR$264,ROW()-11,FALSE)=0,"",HLOOKUP(AB$13,'Quote Application form'!$C$113:$AR$264,ROW()-11,FALSE)),"")</f>
        <v/>
      </c>
      <c r="AC149" t="str">
        <f>IFERROR(IF(HLOOKUP(AC$13,'Quote Application form'!$C$113:$AR$264,ROW()-11,FALSE)=0,"",HLOOKUP(AC$13,'Quote Application form'!$C$113:$AR$264,ROW()-11,FALSE)),"")</f>
        <v/>
      </c>
      <c r="AD149" t="str">
        <f>IFERROR(IF(HLOOKUP(AD$13,'Quote Application form'!$C$113:$AR$264,ROW()-11,FALSE)=0,"",HLOOKUP(AD$13,'Quote Application form'!$C$113:$AR$264,ROW()-11,FALSE)),"")</f>
        <v/>
      </c>
      <c r="AE149" t="str">
        <f>IFERROR(IF(HLOOKUP(AE$13,'Quote Application form'!$C$113:$AR$264,ROW()-11,FALSE)=0,"",HLOOKUP(AE$13,'Quote Application form'!$C$113:$AR$264,ROW()-11,FALSE)),"")</f>
        <v/>
      </c>
      <c r="AF149" t="str">
        <f>IF('Quote Application form'!AJ250=0,"",HLOOKUP(AF$13,'Quote Application form'!$C$113:$AR$264,ROW()-11,FALSE))</f>
        <v/>
      </c>
      <c r="AG149" t="str">
        <f>IF('Quote Application form'!AK250=0,"",HLOOKUP(AG$13,'Quote Application form'!$C$113:$AR$264,ROW()-11,FALSE))</f>
        <v/>
      </c>
      <c r="AH149" t="str">
        <f>IF('Quote Application form'!AL250=0,"",HLOOKUP(AH$13,'Quote Application form'!$C$113:$AR$264,ROW()-11,FALSE))</f>
        <v/>
      </c>
      <c r="AI149" t="str">
        <f>IF('Quote Application form'!AM250=0,"",HLOOKUP(AI$13,'Quote Application form'!$C$113:$AR$264,ROW()-11,FALSE))</f>
        <v/>
      </c>
      <c r="AJ149" t="str">
        <f>IF('Quote Application form'!AN250=0,"",HLOOKUP(AJ$13,'Quote Application form'!$C$113:$AR$264,ROW()-11,FALSE))</f>
        <v/>
      </c>
      <c r="AK149" t="str">
        <f>IF('Quote Application form'!AO250=0,"",HLOOKUP(AK$13,'Quote Application form'!$C$113:$AR$264,ROW()-11,FALSE))</f>
        <v/>
      </c>
      <c r="AL149" t="str">
        <f>IF('Quote Application form'!AP250=0,"",HLOOKUP(AL$13,'Quote Application form'!$C$113:$AR$264,ROW()-11,FALSE))</f>
        <v/>
      </c>
      <c r="AM149" t="str">
        <f>IF('Quote Application form'!AQ250=0,"",HLOOKUP(AM$13,'Quote Application form'!$C$113:$AR$264,ROW()-11,FALSE))</f>
        <v/>
      </c>
      <c r="AN149" t="str">
        <f>IF('Quote Application form'!AR250=0,"",HLOOKUP(AN$13,'Quote Application form'!$C$113:$AR$264,ROW()-11,FALSE))</f>
        <v/>
      </c>
      <c r="AO149" t="str">
        <f>IF('Quote Application form'!AS250=0,"",HLOOKUP(AO$13,'Quote Application form'!$C$113:$AR$264,ROW()-11,FALSE))</f>
        <v/>
      </c>
      <c r="AP149" t="str">
        <f>IF('Quote Application form'!AT250=0,"",HLOOKUP(AP$13,'Quote Application form'!$C$113:$AR$264,ROW()-11,FALSE))</f>
        <v/>
      </c>
    </row>
    <row r="150" spans="1:42" x14ac:dyDescent="0.2">
      <c r="A150" t="str">
        <f>IFERROR(IF(HLOOKUP(A$13,'Quote Application form'!$C$113:$AR$264,ROW()-11,FALSE)=0,"",HLOOKUP(A$13,'Quote Application form'!$C$113:$AR$264,ROW()-11,FALSE)),"")</f>
        <v/>
      </c>
      <c r="B150" t="str">
        <f>IFERROR(IF(HLOOKUP(B$13,'Quote Application form'!$C$113:$AR$264,ROW()-11,FALSE)=0,"",HLOOKUP(B$13,'Quote Application form'!$C$113:$AR$264,ROW()-11,FALSE)),"")</f>
        <v/>
      </c>
      <c r="C150" t="str">
        <f>IFERROR(IF(HLOOKUP(C$13,'Quote Application form'!$C$113:$AR$264,ROW()-11,FALSE)=0,"",HLOOKUP(C$13,'Quote Application form'!$C$113:$AR$264,ROW()-11,FALSE)),"")</f>
        <v/>
      </c>
      <c r="D150" t="str">
        <f>IFERROR(IF(HLOOKUP(D$13,'Quote Application form'!$C$113:$AR$264,ROW()-11,FALSE)=0,"",HLOOKUP(D$13,'Quote Application form'!$C$113:$AR$264,ROW()-11,FALSE)),"")</f>
        <v/>
      </c>
      <c r="E150" t="str">
        <f>IFERROR(IF(HLOOKUP(E$13,'Quote Application form'!$C$113:$AR$264,ROW()-11,FALSE)=0,"",HLOOKUP(E$13,'Quote Application form'!$C$113:$AR$264,ROW()-11,FALSE)),"")</f>
        <v/>
      </c>
      <c r="F150" t="str">
        <f>IFERROR(IF(HLOOKUP(F$13,'Quote Application form'!$C$113:$AR$264,ROW()-11,FALSE)=0,"",HLOOKUP(F$13,'Quote Application form'!$C$113:$AR$264,ROW()-11,FALSE)),"")</f>
        <v/>
      </c>
      <c r="G150" t="str">
        <f>IFERROR(IF(HLOOKUP(G$13,'Quote Application form'!$C$113:$AR$264,ROW()-11,FALSE)=0,"",HLOOKUP(G$13,'Quote Application form'!$C$113:$AR$264,ROW()-11,FALSE)),"")</f>
        <v/>
      </c>
      <c r="H150" t="str">
        <f>IFERROR(IF(HLOOKUP(H$13,'Quote Application form'!$C$113:$AR$264,ROW()-11,FALSE)=0,"",HLOOKUP(H$13,'Quote Application form'!$C$113:$AR$264,ROW()-11,FALSE)),"")</f>
        <v/>
      </c>
      <c r="I150" t="str">
        <f>IFERROR(IF(HLOOKUP(I$13,'Quote Application form'!$C$113:$AR$264,ROW()-11,FALSE)=0,"",HLOOKUP(I$13,'Quote Application form'!$C$113:$AR$264,ROW()-11,FALSE)),"")</f>
        <v/>
      </c>
      <c r="J150" t="str">
        <f>IFERROR(IF(HLOOKUP(J$13,'Quote Application form'!$C$113:$AR$264,ROW()-11,FALSE)=0,"",HLOOKUP(J$13,'Quote Application form'!$C$113:$AR$264,ROW()-11,FALSE)),"")</f>
        <v/>
      </c>
      <c r="K150" t="str">
        <f>IFERROR(IF(HLOOKUP(K$13,'Quote Application form'!$C$113:$AR$264,ROW()-11,FALSE)=0,"",HLOOKUP(K$13,'Quote Application form'!$C$113:$AR$264,ROW()-11,FALSE)),"")</f>
        <v/>
      </c>
      <c r="L150" t="str">
        <f>IFERROR(IF(HLOOKUP(L$13,'Quote Application form'!$C$113:$AR$264,ROW()-11,FALSE)=0,"",HLOOKUP(L$13,'Quote Application form'!$C$113:$AR$264,ROW()-11,FALSE)),"")</f>
        <v/>
      </c>
      <c r="M150" t="str">
        <f>IFERROR(IF(HLOOKUP(M$13,'Quote Application form'!$C$113:$AR$264,ROW()-11,FALSE)=0,"",HLOOKUP(M$13,'Quote Application form'!$C$113:$AR$264,ROW()-11,FALSE)),"")</f>
        <v/>
      </c>
      <c r="N150" t="str">
        <f>IFERROR(IF(HLOOKUP(N$13,'Quote Application form'!$C$113:$AR$264,ROW()-11,FALSE)=0,"",HLOOKUP(N$13,'Quote Application form'!$C$113:$AR$264,ROW()-11,FALSE)),"")</f>
        <v/>
      </c>
      <c r="O150" t="str">
        <f>IFERROR(IF(HLOOKUP(O$13,'Quote Application form'!$C$113:$AR$264,ROW()-11,FALSE)=0,"",HLOOKUP(O$13,'Quote Application form'!$C$113:$AR$264,ROW()-11,FALSE)),"")</f>
        <v/>
      </c>
      <c r="P150" t="str">
        <f>IFERROR(IF(HLOOKUP(P$13,'Quote Application form'!$C$113:$AR$264,ROW()-11,FALSE)=0,"",HLOOKUP(P$13,'Quote Application form'!$C$113:$AR$264,ROW()-11,FALSE)),"")</f>
        <v/>
      </c>
      <c r="Q150" t="str">
        <f>IFERROR(IF(HLOOKUP(Q$13,'Quote Application form'!$C$113:$AR$264,ROW()-11,FALSE)=0,"",HLOOKUP(Q$13,'Quote Application form'!$C$113:$AR$264,ROW()-11,FALSE)),"")</f>
        <v/>
      </c>
      <c r="R150" t="str">
        <f>IFERROR(IF(HLOOKUP(R$13,'Quote Application form'!$C$113:$AR$264,ROW()-11,FALSE)=0,"",HLOOKUP(R$13,'Quote Application form'!$C$113:$AR$264,ROW()-11,FALSE)),"")</f>
        <v/>
      </c>
      <c r="S150" t="str">
        <f>IFERROR(IF(HLOOKUP(S$13,'Quote Application form'!$C$113:$AR$264,ROW()-11,FALSE)=0,"",HLOOKUP(S$13,'Quote Application form'!$C$113:$AR$264,ROW()-11,FALSE)),"")</f>
        <v/>
      </c>
      <c r="T150" t="str">
        <f>IFERROR(IF(HLOOKUP(T$13,'Quote Application form'!$C$113:$AR$264,ROW()-11,FALSE)=0,"",HLOOKUP(T$13,'Quote Application form'!$C$113:$AR$264,ROW()-11,FALSE)),"")</f>
        <v/>
      </c>
      <c r="U150" t="str">
        <f>IFERROR(IF(HLOOKUP(U$13,'Quote Application form'!$C$113:$AR$264,ROW()-11,FALSE)=0,"",HLOOKUP(U$13,'Quote Application form'!$C$113:$AR$264,ROW()-11,FALSE)),"")</f>
        <v/>
      </c>
      <c r="V150" t="str">
        <f>IFERROR(IF(HLOOKUP(V$13,'Quote Application form'!$C$113:$AR$264,ROW()-11,FALSE)=0,"",HLOOKUP(V$13,'Quote Application form'!$C$113:$AR$264,ROW()-11,FALSE)),"")</f>
        <v/>
      </c>
      <c r="W150" t="str">
        <f>IFERROR(IF(HLOOKUP(W$13,'Quote Application form'!$C$113:$AR$264,ROW()-11,FALSE)=0,"",HLOOKUP(W$13,'Quote Application form'!$C$113:$AR$264,ROW()-11,FALSE)),"")</f>
        <v/>
      </c>
      <c r="X150" t="str">
        <f>IFERROR(IF(HLOOKUP(X$13,'Quote Application form'!$C$113:$AR$264,ROW()-11,FALSE)=0,"",HLOOKUP(X$13,'Quote Application form'!$C$113:$AR$264,ROW()-11,FALSE)),"")</f>
        <v/>
      </c>
      <c r="Y150" t="str">
        <f>IFERROR(IF(HLOOKUP(Y$13,'Quote Application form'!$C$113:$AR$264,ROW()-11,FALSE)=0,"",HLOOKUP(Y$13,'Quote Application form'!$C$113:$AR$264,ROW()-11,FALSE)),"")</f>
        <v/>
      </c>
      <c r="Z150" t="str">
        <f>IFERROR(IF(HLOOKUP(Z$13,'Quote Application form'!$C$113:$AR$264,ROW()-11,FALSE)=0,"",HLOOKUP(Z$13,'Quote Application form'!$C$113:$AR$264,ROW()-11,FALSE)),"")</f>
        <v/>
      </c>
      <c r="AA150" t="str">
        <f>IFERROR(IF(HLOOKUP(AA$13,'Quote Application form'!$C$113:$AR$264,ROW()-11,FALSE)=0,"",HLOOKUP(AA$13,'Quote Application form'!$C$113:$AR$264,ROW()-11,FALSE)),"")</f>
        <v/>
      </c>
      <c r="AB150" t="str">
        <f>IFERROR(IF(HLOOKUP(AB$13,'Quote Application form'!$C$113:$AR$264,ROW()-11,FALSE)=0,"",HLOOKUP(AB$13,'Quote Application form'!$C$113:$AR$264,ROW()-11,FALSE)),"")</f>
        <v/>
      </c>
      <c r="AC150" t="str">
        <f>IFERROR(IF(HLOOKUP(AC$13,'Quote Application form'!$C$113:$AR$264,ROW()-11,FALSE)=0,"",HLOOKUP(AC$13,'Quote Application form'!$C$113:$AR$264,ROW()-11,FALSE)),"")</f>
        <v/>
      </c>
      <c r="AD150" t="str">
        <f>IFERROR(IF(HLOOKUP(AD$13,'Quote Application form'!$C$113:$AR$264,ROW()-11,FALSE)=0,"",HLOOKUP(AD$13,'Quote Application form'!$C$113:$AR$264,ROW()-11,FALSE)),"")</f>
        <v/>
      </c>
      <c r="AE150" t="str">
        <f>IFERROR(IF(HLOOKUP(AE$13,'Quote Application form'!$C$113:$AR$264,ROW()-11,FALSE)=0,"",HLOOKUP(AE$13,'Quote Application form'!$C$113:$AR$264,ROW()-11,FALSE)),"")</f>
        <v/>
      </c>
      <c r="AF150" t="str">
        <f>IF('Quote Application form'!AJ251=0,"",HLOOKUP(AF$13,'Quote Application form'!$C$113:$AR$264,ROW()-11,FALSE))</f>
        <v/>
      </c>
      <c r="AG150" t="str">
        <f>IF('Quote Application form'!AK251=0,"",HLOOKUP(AG$13,'Quote Application form'!$C$113:$AR$264,ROW()-11,FALSE))</f>
        <v/>
      </c>
      <c r="AH150" t="str">
        <f>IF('Quote Application form'!AL251=0,"",HLOOKUP(AH$13,'Quote Application form'!$C$113:$AR$264,ROW()-11,FALSE))</f>
        <v/>
      </c>
      <c r="AI150" t="str">
        <f>IF('Quote Application form'!AM251=0,"",HLOOKUP(AI$13,'Quote Application form'!$C$113:$AR$264,ROW()-11,FALSE))</f>
        <v/>
      </c>
      <c r="AJ150" t="str">
        <f>IF('Quote Application form'!AN251=0,"",HLOOKUP(AJ$13,'Quote Application form'!$C$113:$AR$264,ROW()-11,FALSE))</f>
        <v/>
      </c>
      <c r="AK150" t="str">
        <f>IF('Quote Application form'!AO251=0,"",HLOOKUP(AK$13,'Quote Application form'!$C$113:$AR$264,ROW()-11,FALSE))</f>
        <v/>
      </c>
      <c r="AL150" t="str">
        <f>IF('Quote Application form'!AP251=0,"",HLOOKUP(AL$13,'Quote Application form'!$C$113:$AR$264,ROW()-11,FALSE))</f>
        <v/>
      </c>
      <c r="AM150" t="str">
        <f>IF('Quote Application form'!AQ251=0,"",HLOOKUP(AM$13,'Quote Application form'!$C$113:$AR$264,ROW()-11,FALSE))</f>
        <v/>
      </c>
      <c r="AN150" t="str">
        <f>IF('Quote Application form'!AR251=0,"",HLOOKUP(AN$13,'Quote Application form'!$C$113:$AR$264,ROW()-11,FALSE))</f>
        <v/>
      </c>
      <c r="AO150" t="str">
        <f>IF('Quote Application form'!AS251=0,"",HLOOKUP(AO$13,'Quote Application form'!$C$113:$AR$264,ROW()-11,FALSE))</f>
        <v/>
      </c>
      <c r="AP150" t="str">
        <f>IF('Quote Application form'!AT251=0,"",HLOOKUP(AP$13,'Quote Application form'!$C$113:$AR$264,ROW()-11,FALSE))</f>
        <v/>
      </c>
    </row>
    <row r="151" spans="1:42" x14ac:dyDescent="0.2">
      <c r="A151" t="str">
        <f>IFERROR(IF(HLOOKUP(A$13,'Quote Application form'!$C$113:$AR$264,ROW()-11,FALSE)=0,"",HLOOKUP(A$13,'Quote Application form'!$C$113:$AR$264,ROW()-11,FALSE)),"")</f>
        <v/>
      </c>
      <c r="B151" t="str">
        <f>IFERROR(IF(HLOOKUP(B$13,'Quote Application form'!$C$113:$AR$264,ROW()-11,FALSE)=0,"",HLOOKUP(B$13,'Quote Application form'!$C$113:$AR$264,ROW()-11,FALSE)),"")</f>
        <v/>
      </c>
      <c r="C151" t="str">
        <f>IFERROR(IF(HLOOKUP(C$13,'Quote Application form'!$C$113:$AR$264,ROW()-11,FALSE)=0,"",HLOOKUP(C$13,'Quote Application form'!$C$113:$AR$264,ROW()-11,FALSE)),"")</f>
        <v/>
      </c>
      <c r="D151" t="str">
        <f>IFERROR(IF(HLOOKUP(D$13,'Quote Application form'!$C$113:$AR$264,ROW()-11,FALSE)=0,"",HLOOKUP(D$13,'Quote Application form'!$C$113:$AR$264,ROW()-11,FALSE)),"")</f>
        <v/>
      </c>
      <c r="E151" t="str">
        <f>IFERROR(IF(HLOOKUP(E$13,'Quote Application form'!$C$113:$AR$264,ROW()-11,FALSE)=0,"",HLOOKUP(E$13,'Quote Application form'!$C$113:$AR$264,ROW()-11,FALSE)),"")</f>
        <v/>
      </c>
      <c r="F151" t="str">
        <f>IFERROR(IF(HLOOKUP(F$13,'Quote Application form'!$C$113:$AR$264,ROW()-11,FALSE)=0,"",HLOOKUP(F$13,'Quote Application form'!$C$113:$AR$264,ROW()-11,FALSE)),"")</f>
        <v/>
      </c>
      <c r="G151" t="str">
        <f>IFERROR(IF(HLOOKUP(G$13,'Quote Application form'!$C$113:$AR$264,ROW()-11,FALSE)=0,"",HLOOKUP(G$13,'Quote Application form'!$C$113:$AR$264,ROW()-11,FALSE)),"")</f>
        <v/>
      </c>
      <c r="H151" t="str">
        <f>IFERROR(IF(HLOOKUP(H$13,'Quote Application form'!$C$113:$AR$264,ROW()-11,FALSE)=0,"",HLOOKUP(H$13,'Quote Application form'!$C$113:$AR$264,ROW()-11,FALSE)),"")</f>
        <v/>
      </c>
      <c r="I151" t="str">
        <f>IFERROR(IF(HLOOKUP(I$13,'Quote Application form'!$C$113:$AR$264,ROW()-11,FALSE)=0,"",HLOOKUP(I$13,'Quote Application form'!$C$113:$AR$264,ROW()-11,FALSE)),"")</f>
        <v/>
      </c>
      <c r="J151" t="str">
        <f>IFERROR(IF(HLOOKUP(J$13,'Quote Application form'!$C$113:$AR$264,ROW()-11,FALSE)=0,"",HLOOKUP(J$13,'Quote Application form'!$C$113:$AR$264,ROW()-11,FALSE)),"")</f>
        <v/>
      </c>
      <c r="K151" t="str">
        <f>IFERROR(IF(HLOOKUP(K$13,'Quote Application form'!$C$113:$AR$264,ROW()-11,FALSE)=0,"",HLOOKUP(K$13,'Quote Application form'!$C$113:$AR$264,ROW()-11,FALSE)),"")</f>
        <v/>
      </c>
      <c r="L151" t="str">
        <f>IFERROR(IF(HLOOKUP(L$13,'Quote Application form'!$C$113:$AR$264,ROW()-11,FALSE)=0,"",HLOOKUP(L$13,'Quote Application form'!$C$113:$AR$264,ROW()-11,FALSE)),"")</f>
        <v/>
      </c>
      <c r="M151" t="str">
        <f>IFERROR(IF(HLOOKUP(M$13,'Quote Application form'!$C$113:$AR$264,ROW()-11,FALSE)=0,"",HLOOKUP(M$13,'Quote Application form'!$C$113:$AR$264,ROW()-11,FALSE)),"")</f>
        <v/>
      </c>
      <c r="N151" t="str">
        <f>IFERROR(IF(HLOOKUP(N$13,'Quote Application form'!$C$113:$AR$264,ROW()-11,FALSE)=0,"",HLOOKUP(N$13,'Quote Application form'!$C$113:$AR$264,ROW()-11,FALSE)),"")</f>
        <v/>
      </c>
      <c r="O151" t="str">
        <f>IFERROR(IF(HLOOKUP(O$13,'Quote Application form'!$C$113:$AR$264,ROW()-11,FALSE)=0,"",HLOOKUP(O$13,'Quote Application form'!$C$113:$AR$264,ROW()-11,FALSE)),"")</f>
        <v/>
      </c>
      <c r="P151" t="str">
        <f>IFERROR(IF(HLOOKUP(P$13,'Quote Application form'!$C$113:$AR$264,ROW()-11,FALSE)=0,"",HLOOKUP(P$13,'Quote Application form'!$C$113:$AR$264,ROW()-11,FALSE)),"")</f>
        <v/>
      </c>
      <c r="Q151" t="str">
        <f>IFERROR(IF(HLOOKUP(Q$13,'Quote Application form'!$C$113:$AR$264,ROW()-11,FALSE)=0,"",HLOOKUP(Q$13,'Quote Application form'!$C$113:$AR$264,ROW()-11,FALSE)),"")</f>
        <v/>
      </c>
      <c r="R151" t="str">
        <f>IFERROR(IF(HLOOKUP(R$13,'Quote Application form'!$C$113:$AR$264,ROW()-11,FALSE)=0,"",HLOOKUP(R$13,'Quote Application form'!$C$113:$AR$264,ROW()-11,FALSE)),"")</f>
        <v/>
      </c>
      <c r="S151" t="str">
        <f>IFERROR(IF(HLOOKUP(S$13,'Quote Application form'!$C$113:$AR$264,ROW()-11,FALSE)=0,"",HLOOKUP(S$13,'Quote Application form'!$C$113:$AR$264,ROW()-11,FALSE)),"")</f>
        <v/>
      </c>
      <c r="T151" t="str">
        <f>IFERROR(IF(HLOOKUP(T$13,'Quote Application form'!$C$113:$AR$264,ROW()-11,FALSE)=0,"",HLOOKUP(T$13,'Quote Application form'!$C$113:$AR$264,ROW()-11,FALSE)),"")</f>
        <v/>
      </c>
      <c r="U151" t="str">
        <f>IFERROR(IF(HLOOKUP(U$13,'Quote Application form'!$C$113:$AR$264,ROW()-11,FALSE)=0,"",HLOOKUP(U$13,'Quote Application form'!$C$113:$AR$264,ROW()-11,FALSE)),"")</f>
        <v/>
      </c>
      <c r="V151" t="str">
        <f>IFERROR(IF(HLOOKUP(V$13,'Quote Application form'!$C$113:$AR$264,ROW()-11,FALSE)=0,"",HLOOKUP(V$13,'Quote Application form'!$C$113:$AR$264,ROW()-11,FALSE)),"")</f>
        <v/>
      </c>
      <c r="W151" t="str">
        <f>IFERROR(IF(HLOOKUP(W$13,'Quote Application form'!$C$113:$AR$264,ROW()-11,FALSE)=0,"",HLOOKUP(W$13,'Quote Application form'!$C$113:$AR$264,ROW()-11,FALSE)),"")</f>
        <v/>
      </c>
      <c r="X151" t="str">
        <f>IFERROR(IF(HLOOKUP(X$13,'Quote Application form'!$C$113:$AR$264,ROW()-11,FALSE)=0,"",HLOOKUP(X$13,'Quote Application form'!$C$113:$AR$264,ROW()-11,FALSE)),"")</f>
        <v/>
      </c>
      <c r="Y151" t="str">
        <f>IFERROR(IF(HLOOKUP(Y$13,'Quote Application form'!$C$113:$AR$264,ROW()-11,FALSE)=0,"",HLOOKUP(Y$13,'Quote Application form'!$C$113:$AR$264,ROW()-11,FALSE)),"")</f>
        <v/>
      </c>
      <c r="Z151" t="str">
        <f>IFERROR(IF(HLOOKUP(Z$13,'Quote Application form'!$C$113:$AR$264,ROW()-11,FALSE)=0,"",HLOOKUP(Z$13,'Quote Application form'!$C$113:$AR$264,ROW()-11,FALSE)),"")</f>
        <v/>
      </c>
      <c r="AA151" t="str">
        <f>IFERROR(IF(HLOOKUP(AA$13,'Quote Application form'!$C$113:$AR$264,ROW()-11,FALSE)=0,"",HLOOKUP(AA$13,'Quote Application form'!$C$113:$AR$264,ROW()-11,FALSE)),"")</f>
        <v/>
      </c>
      <c r="AB151" t="str">
        <f>IFERROR(IF(HLOOKUP(AB$13,'Quote Application form'!$C$113:$AR$264,ROW()-11,FALSE)=0,"",HLOOKUP(AB$13,'Quote Application form'!$C$113:$AR$264,ROW()-11,FALSE)),"")</f>
        <v/>
      </c>
      <c r="AC151" t="str">
        <f>IFERROR(IF(HLOOKUP(AC$13,'Quote Application form'!$C$113:$AR$264,ROW()-11,FALSE)=0,"",HLOOKUP(AC$13,'Quote Application form'!$C$113:$AR$264,ROW()-11,FALSE)),"")</f>
        <v/>
      </c>
      <c r="AD151" t="str">
        <f>IFERROR(IF(HLOOKUP(AD$13,'Quote Application form'!$C$113:$AR$264,ROW()-11,FALSE)=0,"",HLOOKUP(AD$13,'Quote Application form'!$C$113:$AR$264,ROW()-11,FALSE)),"")</f>
        <v/>
      </c>
      <c r="AE151" t="str">
        <f>IFERROR(IF(HLOOKUP(AE$13,'Quote Application form'!$C$113:$AR$264,ROW()-11,FALSE)=0,"",HLOOKUP(AE$13,'Quote Application form'!$C$113:$AR$264,ROW()-11,FALSE)),"")</f>
        <v/>
      </c>
      <c r="AF151" t="str">
        <f>IF('Quote Application form'!AJ252=0,"",HLOOKUP(AF$13,'Quote Application form'!$C$113:$AR$264,ROW()-11,FALSE))</f>
        <v/>
      </c>
      <c r="AG151" t="str">
        <f>IF('Quote Application form'!AK252=0,"",HLOOKUP(AG$13,'Quote Application form'!$C$113:$AR$264,ROW()-11,FALSE))</f>
        <v/>
      </c>
      <c r="AH151" t="str">
        <f>IF('Quote Application form'!AL252=0,"",HLOOKUP(AH$13,'Quote Application form'!$C$113:$AR$264,ROW()-11,FALSE))</f>
        <v/>
      </c>
      <c r="AI151" t="str">
        <f>IF('Quote Application form'!AM252=0,"",HLOOKUP(AI$13,'Quote Application form'!$C$113:$AR$264,ROW()-11,FALSE))</f>
        <v/>
      </c>
      <c r="AJ151" t="str">
        <f>IF('Quote Application form'!AN252=0,"",HLOOKUP(AJ$13,'Quote Application form'!$C$113:$AR$264,ROW()-11,FALSE))</f>
        <v/>
      </c>
      <c r="AK151" t="str">
        <f>IF('Quote Application form'!AO252=0,"",HLOOKUP(AK$13,'Quote Application form'!$C$113:$AR$264,ROW()-11,FALSE))</f>
        <v/>
      </c>
      <c r="AL151" t="str">
        <f>IF('Quote Application form'!AP252=0,"",HLOOKUP(AL$13,'Quote Application form'!$C$113:$AR$264,ROW()-11,FALSE))</f>
        <v/>
      </c>
      <c r="AM151" t="str">
        <f>IF('Quote Application form'!AQ252=0,"",HLOOKUP(AM$13,'Quote Application form'!$C$113:$AR$264,ROW()-11,FALSE))</f>
        <v/>
      </c>
      <c r="AN151" t="str">
        <f>IF('Quote Application form'!AR252=0,"",HLOOKUP(AN$13,'Quote Application form'!$C$113:$AR$264,ROW()-11,FALSE))</f>
        <v/>
      </c>
      <c r="AO151" t="str">
        <f>IF('Quote Application form'!AS252=0,"",HLOOKUP(AO$13,'Quote Application form'!$C$113:$AR$264,ROW()-11,FALSE))</f>
        <v/>
      </c>
      <c r="AP151" t="str">
        <f>IF('Quote Application form'!AT252=0,"",HLOOKUP(AP$13,'Quote Application form'!$C$113:$AR$264,ROW()-11,FALSE))</f>
        <v/>
      </c>
    </row>
    <row r="152" spans="1:42" x14ac:dyDescent="0.2">
      <c r="A152" t="str">
        <f>IFERROR(IF(HLOOKUP(A$13,'Quote Application form'!$C$113:$AR$264,ROW()-11,FALSE)=0,"",HLOOKUP(A$13,'Quote Application form'!$C$113:$AR$264,ROW()-11,FALSE)),"")</f>
        <v/>
      </c>
      <c r="B152" t="str">
        <f>IFERROR(IF(HLOOKUP(B$13,'Quote Application form'!$C$113:$AR$264,ROW()-11,FALSE)=0,"",HLOOKUP(B$13,'Quote Application form'!$C$113:$AR$264,ROW()-11,FALSE)),"")</f>
        <v/>
      </c>
      <c r="C152" t="str">
        <f>IFERROR(IF(HLOOKUP(C$13,'Quote Application form'!$C$113:$AR$264,ROW()-11,FALSE)=0,"",HLOOKUP(C$13,'Quote Application form'!$C$113:$AR$264,ROW()-11,FALSE)),"")</f>
        <v/>
      </c>
      <c r="D152" t="str">
        <f>IFERROR(IF(HLOOKUP(D$13,'Quote Application form'!$C$113:$AR$264,ROW()-11,FALSE)=0,"",HLOOKUP(D$13,'Quote Application form'!$C$113:$AR$264,ROW()-11,FALSE)),"")</f>
        <v/>
      </c>
      <c r="E152" t="str">
        <f>IFERROR(IF(HLOOKUP(E$13,'Quote Application form'!$C$113:$AR$264,ROW()-11,FALSE)=0,"",HLOOKUP(E$13,'Quote Application form'!$C$113:$AR$264,ROW()-11,FALSE)),"")</f>
        <v/>
      </c>
      <c r="F152" t="str">
        <f>IFERROR(IF(HLOOKUP(F$13,'Quote Application form'!$C$113:$AR$264,ROW()-11,FALSE)=0,"",HLOOKUP(F$13,'Quote Application form'!$C$113:$AR$264,ROW()-11,FALSE)),"")</f>
        <v/>
      </c>
      <c r="G152" t="str">
        <f>IFERROR(IF(HLOOKUP(G$13,'Quote Application form'!$C$113:$AR$264,ROW()-11,FALSE)=0,"",HLOOKUP(G$13,'Quote Application form'!$C$113:$AR$264,ROW()-11,FALSE)),"")</f>
        <v/>
      </c>
      <c r="H152" t="str">
        <f>IFERROR(IF(HLOOKUP(H$13,'Quote Application form'!$C$113:$AR$264,ROW()-11,FALSE)=0,"",HLOOKUP(H$13,'Quote Application form'!$C$113:$AR$264,ROW()-11,FALSE)),"")</f>
        <v/>
      </c>
      <c r="I152" t="str">
        <f>IFERROR(IF(HLOOKUP(I$13,'Quote Application form'!$C$113:$AR$264,ROW()-11,FALSE)=0,"",HLOOKUP(I$13,'Quote Application form'!$C$113:$AR$264,ROW()-11,FALSE)),"")</f>
        <v/>
      </c>
      <c r="J152" t="str">
        <f>IFERROR(IF(HLOOKUP(J$13,'Quote Application form'!$C$113:$AR$264,ROW()-11,FALSE)=0,"",HLOOKUP(J$13,'Quote Application form'!$C$113:$AR$264,ROW()-11,FALSE)),"")</f>
        <v/>
      </c>
      <c r="K152" t="str">
        <f>IFERROR(IF(HLOOKUP(K$13,'Quote Application form'!$C$113:$AR$264,ROW()-11,FALSE)=0,"",HLOOKUP(K$13,'Quote Application form'!$C$113:$AR$264,ROW()-11,FALSE)),"")</f>
        <v/>
      </c>
      <c r="L152" t="str">
        <f>IFERROR(IF(HLOOKUP(L$13,'Quote Application form'!$C$113:$AR$264,ROW()-11,FALSE)=0,"",HLOOKUP(L$13,'Quote Application form'!$C$113:$AR$264,ROW()-11,FALSE)),"")</f>
        <v/>
      </c>
      <c r="M152" t="str">
        <f>IFERROR(IF(HLOOKUP(M$13,'Quote Application form'!$C$113:$AR$264,ROW()-11,FALSE)=0,"",HLOOKUP(M$13,'Quote Application form'!$C$113:$AR$264,ROW()-11,FALSE)),"")</f>
        <v/>
      </c>
      <c r="N152" t="str">
        <f>IFERROR(IF(HLOOKUP(N$13,'Quote Application form'!$C$113:$AR$264,ROW()-11,FALSE)=0,"",HLOOKUP(N$13,'Quote Application form'!$C$113:$AR$264,ROW()-11,FALSE)),"")</f>
        <v/>
      </c>
      <c r="O152" t="str">
        <f>IFERROR(IF(HLOOKUP(O$13,'Quote Application form'!$C$113:$AR$264,ROW()-11,FALSE)=0,"",HLOOKUP(O$13,'Quote Application form'!$C$113:$AR$264,ROW()-11,FALSE)),"")</f>
        <v/>
      </c>
      <c r="P152" t="str">
        <f>IFERROR(IF(HLOOKUP(P$13,'Quote Application form'!$C$113:$AR$264,ROW()-11,FALSE)=0,"",HLOOKUP(P$13,'Quote Application form'!$C$113:$AR$264,ROW()-11,FALSE)),"")</f>
        <v/>
      </c>
      <c r="Q152" t="str">
        <f>IFERROR(IF(HLOOKUP(Q$13,'Quote Application form'!$C$113:$AR$264,ROW()-11,FALSE)=0,"",HLOOKUP(Q$13,'Quote Application form'!$C$113:$AR$264,ROW()-11,FALSE)),"")</f>
        <v/>
      </c>
      <c r="R152" t="str">
        <f>IFERROR(IF(HLOOKUP(R$13,'Quote Application form'!$C$113:$AR$264,ROW()-11,FALSE)=0,"",HLOOKUP(R$13,'Quote Application form'!$C$113:$AR$264,ROW()-11,FALSE)),"")</f>
        <v/>
      </c>
      <c r="S152" t="str">
        <f>IFERROR(IF(HLOOKUP(S$13,'Quote Application form'!$C$113:$AR$264,ROW()-11,FALSE)=0,"",HLOOKUP(S$13,'Quote Application form'!$C$113:$AR$264,ROW()-11,FALSE)),"")</f>
        <v/>
      </c>
      <c r="T152" t="str">
        <f>IFERROR(IF(HLOOKUP(T$13,'Quote Application form'!$C$113:$AR$264,ROW()-11,FALSE)=0,"",HLOOKUP(T$13,'Quote Application form'!$C$113:$AR$264,ROW()-11,FALSE)),"")</f>
        <v/>
      </c>
      <c r="U152" t="str">
        <f>IFERROR(IF(HLOOKUP(U$13,'Quote Application form'!$C$113:$AR$264,ROW()-11,FALSE)=0,"",HLOOKUP(U$13,'Quote Application form'!$C$113:$AR$264,ROW()-11,FALSE)),"")</f>
        <v/>
      </c>
      <c r="V152" t="str">
        <f>IFERROR(IF(HLOOKUP(V$13,'Quote Application form'!$C$113:$AR$264,ROW()-11,FALSE)=0,"",HLOOKUP(V$13,'Quote Application form'!$C$113:$AR$264,ROW()-11,FALSE)),"")</f>
        <v/>
      </c>
      <c r="W152" t="str">
        <f>IFERROR(IF(HLOOKUP(W$13,'Quote Application form'!$C$113:$AR$264,ROW()-11,FALSE)=0,"",HLOOKUP(W$13,'Quote Application form'!$C$113:$AR$264,ROW()-11,FALSE)),"")</f>
        <v/>
      </c>
      <c r="X152" t="str">
        <f>IFERROR(IF(HLOOKUP(X$13,'Quote Application form'!$C$113:$AR$264,ROW()-11,FALSE)=0,"",HLOOKUP(X$13,'Quote Application form'!$C$113:$AR$264,ROW()-11,FALSE)),"")</f>
        <v/>
      </c>
      <c r="Y152" t="str">
        <f>IFERROR(IF(HLOOKUP(Y$13,'Quote Application form'!$C$113:$AR$264,ROW()-11,FALSE)=0,"",HLOOKUP(Y$13,'Quote Application form'!$C$113:$AR$264,ROW()-11,FALSE)),"")</f>
        <v/>
      </c>
      <c r="Z152" t="str">
        <f>IFERROR(IF(HLOOKUP(Z$13,'Quote Application form'!$C$113:$AR$264,ROW()-11,FALSE)=0,"",HLOOKUP(Z$13,'Quote Application form'!$C$113:$AR$264,ROW()-11,FALSE)),"")</f>
        <v/>
      </c>
      <c r="AA152" t="str">
        <f>IFERROR(IF(HLOOKUP(AA$13,'Quote Application form'!$C$113:$AR$264,ROW()-11,FALSE)=0,"",HLOOKUP(AA$13,'Quote Application form'!$C$113:$AR$264,ROW()-11,FALSE)),"")</f>
        <v/>
      </c>
      <c r="AB152" t="str">
        <f>IFERROR(IF(HLOOKUP(AB$13,'Quote Application form'!$C$113:$AR$264,ROW()-11,FALSE)=0,"",HLOOKUP(AB$13,'Quote Application form'!$C$113:$AR$264,ROW()-11,FALSE)),"")</f>
        <v/>
      </c>
      <c r="AC152" t="str">
        <f>IFERROR(IF(HLOOKUP(AC$13,'Quote Application form'!$C$113:$AR$264,ROW()-11,FALSE)=0,"",HLOOKUP(AC$13,'Quote Application form'!$C$113:$AR$264,ROW()-11,FALSE)),"")</f>
        <v/>
      </c>
      <c r="AD152" t="str">
        <f>IFERROR(IF(HLOOKUP(AD$13,'Quote Application form'!$C$113:$AR$264,ROW()-11,FALSE)=0,"",HLOOKUP(AD$13,'Quote Application form'!$C$113:$AR$264,ROW()-11,FALSE)),"")</f>
        <v/>
      </c>
      <c r="AE152" t="str">
        <f>IFERROR(IF(HLOOKUP(AE$13,'Quote Application form'!$C$113:$AR$264,ROW()-11,FALSE)=0,"",HLOOKUP(AE$13,'Quote Application form'!$C$113:$AR$264,ROW()-11,FALSE)),"")</f>
        <v/>
      </c>
      <c r="AF152" t="str">
        <f>IF('Quote Application form'!AJ253=0,"",HLOOKUP(AF$13,'Quote Application form'!$C$113:$AR$264,ROW()-11,FALSE))</f>
        <v/>
      </c>
      <c r="AG152" t="str">
        <f>IF('Quote Application form'!AK253=0,"",HLOOKUP(AG$13,'Quote Application form'!$C$113:$AR$264,ROW()-11,FALSE))</f>
        <v/>
      </c>
      <c r="AH152" t="str">
        <f>IF('Quote Application form'!AL253=0,"",HLOOKUP(AH$13,'Quote Application form'!$C$113:$AR$264,ROW()-11,FALSE))</f>
        <v/>
      </c>
      <c r="AI152" t="str">
        <f>IF('Quote Application form'!AM253=0,"",HLOOKUP(AI$13,'Quote Application form'!$C$113:$AR$264,ROW()-11,FALSE))</f>
        <v/>
      </c>
      <c r="AJ152" t="str">
        <f>IF('Quote Application form'!AN253=0,"",HLOOKUP(AJ$13,'Quote Application form'!$C$113:$AR$264,ROW()-11,FALSE))</f>
        <v/>
      </c>
      <c r="AK152" t="str">
        <f>IF('Quote Application form'!AO253=0,"",HLOOKUP(AK$13,'Quote Application form'!$C$113:$AR$264,ROW()-11,FALSE))</f>
        <v/>
      </c>
      <c r="AL152" t="str">
        <f>IF('Quote Application form'!AP253=0,"",HLOOKUP(AL$13,'Quote Application form'!$C$113:$AR$264,ROW()-11,FALSE))</f>
        <v/>
      </c>
      <c r="AM152" t="str">
        <f>IF('Quote Application form'!AQ253=0,"",HLOOKUP(AM$13,'Quote Application form'!$C$113:$AR$264,ROW()-11,FALSE))</f>
        <v/>
      </c>
      <c r="AN152" t="str">
        <f>IF('Quote Application form'!AR253=0,"",HLOOKUP(AN$13,'Quote Application form'!$C$113:$AR$264,ROW()-11,FALSE))</f>
        <v/>
      </c>
      <c r="AO152" t="str">
        <f>IF('Quote Application form'!AS253=0,"",HLOOKUP(AO$13,'Quote Application form'!$C$113:$AR$264,ROW()-11,FALSE))</f>
        <v/>
      </c>
      <c r="AP152" t="str">
        <f>IF('Quote Application form'!AT253=0,"",HLOOKUP(AP$13,'Quote Application form'!$C$113:$AR$264,ROW()-11,FALSE))</f>
        <v/>
      </c>
    </row>
    <row r="153" spans="1:42" x14ac:dyDescent="0.2">
      <c r="A153" t="str">
        <f>IFERROR(IF(HLOOKUP(A$13,'Quote Application form'!$C$113:$AR$264,ROW()-11,FALSE)=0,"",HLOOKUP(A$13,'Quote Application form'!$C$113:$AR$264,ROW()-11,FALSE)),"")</f>
        <v/>
      </c>
      <c r="B153" t="str">
        <f>IFERROR(IF(HLOOKUP(B$13,'Quote Application form'!$C$113:$AR$264,ROW()-11,FALSE)=0,"",HLOOKUP(B$13,'Quote Application form'!$C$113:$AR$264,ROW()-11,FALSE)),"")</f>
        <v/>
      </c>
      <c r="C153" t="str">
        <f>IFERROR(IF(HLOOKUP(C$13,'Quote Application form'!$C$113:$AR$264,ROW()-11,FALSE)=0,"",HLOOKUP(C$13,'Quote Application form'!$C$113:$AR$264,ROW()-11,FALSE)),"")</f>
        <v/>
      </c>
      <c r="D153" t="str">
        <f>IFERROR(IF(HLOOKUP(D$13,'Quote Application form'!$C$113:$AR$264,ROW()-11,FALSE)=0,"",HLOOKUP(D$13,'Quote Application form'!$C$113:$AR$264,ROW()-11,FALSE)),"")</f>
        <v/>
      </c>
      <c r="E153" t="str">
        <f>IFERROR(IF(HLOOKUP(E$13,'Quote Application form'!$C$113:$AR$264,ROW()-11,FALSE)=0,"",HLOOKUP(E$13,'Quote Application form'!$C$113:$AR$264,ROW()-11,FALSE)),"")</f>
        <v/>
      </c>
      <c r="F153" t="str">
        <f>IFERROR(IF(HLOOKUP(F$13,'Quote Application form'!$C$113:$AR$264,ROW()-11,FALSE)=0,"",HLOOKUP(F$13,'Quote Application form'!$C$113:$AR$264,ROW()-11,FALSE)),"")</f>
        <v/>
      </c>
      <c r="G153" t="str">
        <f>IFERROR(IF(HLOOKUP(G$13,'Quote Application form'!$C$113:$AR$264,ROW()-11,FALSE)=0,"",HLOOKUP(G$13,'Quote Application form'!$C$113:$AR$264,ROW()-11,FALSE)),"")</f>
        <v/>
      </c>
      <c r="H153" t="str">
        <f>IFERROR(IF(HLOOKUP(H$13,'Quote Application form'!$C$113:$AR$264,ROW()-11,FALSE)=0,"",HLOOKUP(H$13,'Quote Application form'!$C$113:$AR$264,ROW()-11,FALSE)),"")</f>
        <v/>
      </c>
      <c r="I153" t="str">
        <f>IFERROR(IF(HLOOKUP(I$13,'Quote Application form'!$C$113:$AR$264,ROW()-11,FALSE)=0,"",HLOOKUP(I$13,'Quote Application form'!$C$113:$AR$264,ROW()-11,FALSE)),"")</f>
        <v/>
      </c>
      <c r="J153" t="str">
        <f>IFERROR(IF(HLOOKUP(J$13,'Quote Application form'!$C$113:$AR$264,ROW()-11,FALSE)=0,"",HLOOKUP(J$13,'Quote Application form'!$C$113:$AR$264,ROW()-11,FALSE)),"")</f>
        <v/>
      </c>
      <c r="K153" t="str">
        <f>IFERROR(IF(HLOOKUP(K$13,'Quote Application form'!$C$113:$AR$264,ROW()-11,FALSE)=0,"",HLOOKUP(K$13,'Quote Application form'!$C$113:$AR$264,ROW()-11,FALSE)),"")</f>
        <v/>
      </c>
      <c r="L153" t="str">
        <f>IFERROR(IF(HLOOKUP(L$13,'Quote Application form'!$C$113:$AR$264,ROW()-11,FALSE)=0,"",HLOOKUP(L$13,'Quote Application form'!$C$113:$AR$264,ROW()-11,FALSE)),"")</f>
        <v/>
      </c>
      <c r="M153" t="str">
        <f>IFERROR(IF(HLOOKUP(M$13,'Quote Application form'!$C$113:$AR$264,ROW()-11,FALSE)=0,"",HLOOKUP(M$13,'Quote Application form'!$C$113:$AR$264,ROW()-11,FALSE)),"")</f>
        <v/>
      </c>
      <c r="N153" t="str">
        <f>IFERROR(IF(HLOOKUP(N$13,'Quote Application form'!$C$113:$AR$264,ROW()-11,FALSE)=0,"",HLOOKUP(N$13,'Quote Application form'!$C$113:$AR$264,ROW()-11,FALSE)),"")</f>
        <v/>
      </c>
      <c r="O153" t="str">
        <f>IFERROR(IF(HLOOKUP(O$13,'Quote Application form'!$C$113:$AR$264,ROW()-11,FALSE)=0,"",HLOOKUP(O$13,'Quote Application form'!$C$113:$AR$264,ROW()-11,FALSE)),"")</f>
        <v/>
      </c>
      <c r="P153" t="str">
        <f>IFERROR(IF(HLOOKUP(P$13,'Quote Application form'!$C$113:$AR$264,ROW()-11,FALSE)=0,"",HLOOKUP(P$13,'Quote Application form'!$C$113:$AR$264,ROW()-11,FALSE)),"")</f>
        <v/>
      </c>
      <c r="Q153" t="str">
        <f>IFERROR(IF(HLOOKUP(Q$13,'Quote Application form'!$C$113:$AR$264,ROW()-11,FALSE)=0,"",HLOOKUP(Q$13,'Quote Application form'!$C$113:$AR$264,ROW()-11,FALSE)),"")</f>
        <v/>
      </c>
      <c r="R153" t="str">
        <f>IFERROR(IF(HLOOKUP(R$13,'Quote Application form'!$C$113:$AR$264,ROW()-11,FALSE)=0,"",HLOOKUP(R$13,'Quote Application form'!$C$113:$AR$264,ROW()-11,FALSE)),"")</f>
        <v/>
      </c>
      <c r="S153" t="str">
        <f>IFERROR(IF(HLOOKUP(S$13,'Quote Application form'!$C$113:$AR$264,ROW()-11,FALSE)=0,"",HLOOKUP(S$13,'Quote Application form'!$C$113:$AR$264,ROW()-11,FALSE)),"")</f>
        <v/>
      </c>
      <c r="T153" t="str">
        <f>IFERROR(IF(HLOOKUP(T$13,'Quote Application form'!$C$113:$AR$264,ROW()-11,FALSE)=0,"",HLOOKUP(T$13,'Quote Application form'!$C$113:$AR$264,ROW()-11,FALSE)),"")</f>
        <v/>
      </c>
      <c r="U153" t="str">
        <f>IFERROR(IF(HLOOKUP(U$13,'Quote Application form'!$C$113:$AR$264,ROW()-11,FALSE)=0,"",HLOOKUP(U$13,'Quote Application form'!$C$113:$AR$264,ROW()-11,FALSE)),"")</f>
        <v/>
      </c>
      <c r="V153" t="str">
        <f>IFERROR(IF(HLOOKUP(V$13,'Quote Application form'!$C$113:$AR$264,ROW()-11,FALSE)=0,"",HLOOKUP(V$13,'Quote Application form'!$C$113:$AR$264,ROW()-11,FALSE)),"")</f>
        <v/>
      </c>
      <c r="W153" t="str">
        <f>IFERROR(IF(HLOOKUP(W$13,'Quote Application form'!$C$113:$AR$264,ROW()-11,FALSE)=0,"",HLOOKUP(W$13,'Quote Application form'!$C$113:$AR$264,ROW()-11,FALSE)),"")</f>
        <v/>
      </c>
      <c r="X153" t="str">
        <f>IFERROR(IF(HLOOKUP(X$13,'Quote Application form'!$C$113:$AR$264,ROW()-11,FALSE)=0,"",HLOOKUP(X$13,'Quote Application form'!$C$113:$AR$264,ROW()-11,FALSE)),"")</f>
        <v/>
      </c>
      <c r="Y153" t="str">
        <f>IFERROR(IF(HLOOKUP(Y$13,'Quote Application form'!$C$113:$AR$264,ROW()-11,FALSE)=0,"",HLOOKUP(Y$13,'Quote Application form'!$C$113:$AR$264,ROW()-11,FALSE)),"")</f>
        <v/>
      </c>
      <c r="Z153" t="str">
        <f>IFERROR(IF(HLOOKUP(Z$13,'Quote Application form'!$C$113:$AR$264,ROW()-11,FALSE)=0,"",HLOOKUP(Z$13,'Quote Application form'!$C$113:$AR$264,ROW()-11,FALSE)),"")</f>
        <v/>
      </c>
      <c r="AA153" t="str">
        <f>IFERROR(IF(HLOOKUP(AA$13,'Quote Application form'!$C$113:$AR$264,ROW()-11,FALSE)=0,"",HLOOKUP(AA$13,'Quote Application form'!$C$113:$AR$264,ROW()-11,FALSE)),"")</f>
        <v/>
      </c>
      <c r="AB153" t="str">
        <f>IFERROR(IF(HLOOKUP(AB$13,'Quote Application form'!$C$113:$AR$264,ROW()-11,FALSE)=0,"",HLOOKUP(AB$13,'Quote Application form'!$C$113:$AR$264,ROW()-11,FALSE)),"")</f>
        <v/>
      </c>
      <c r="AC153" t="str">
        <f>IFERROR(IF(HLOOKUP(AC$13,'Quote Application form'!$C$113:$AR$264,ROW()-11,FALSE)=0,"",HLOOKUP(AC$13,'Quote Application form'!$C$113:$AR$264,ROW()-11,FALSE)),"")</f>
        <v/>
      </c>
      <c r="AD153" t="str">
        <f>IFERROR(IF(HLOOKUP(AD$13,'Quote Application form'!$C$113:$AR$264,ROW()-11,FALSE)=0,"",HLOOKUP(AD$13,'Quote Application form'!$C$113:$AR$264,ROW()-11,FALSE)),"")</f>
        <v/>
      </c>
      <c r="AE153" t="str">
        <f>IFERROR(IF(HLOOKUP(AE$13,'Quote Application form'!$C$113:$AR$264,ROW()-11,FALSE)=0,"",HLOOKUP(AE$13,'Quote Application form'!$C$113:$AR$264,ROW()-11,FALSE)),"")</f>
        <v/>
      </c>
      <c r="AF153" t="str">
        <f>IF('Quote Application form'!AJ254=0,"",HLOOKUP(AF$13,'Quote Application form'!$C$113:$AR$264,ROW()-11,FALSE))</f>
        <v/>
      </c>
      <c r="AG153" t="str">
        <f>IF('Quote Application form'!AK254=0,"",HLOOKUP(AG$13,'Quote Application form'!$C$113:$AR$264,ROW()-11,FALSE))</f>
        <v/>
      </c>
      <c r="AH153" t="str">
        <f>IF('Quote Application form'!AL254=0,"",HLOOKUP(AH$13,'Quote Application form'!$C$113:$AR$264,ROW()-11,FALSE))</f>
        <v/>
      </c>
      <c r="AI153" t="str">
        <f>IF('Quote Application form'!AM254=0,"",HLOOKUP(AI$13,'Quote Application form'!$C$113:$AR$264,ROW()-11,FALSE))</f>
        <v/>
      </c>
      <c r="AJ153" t="str">
        <f>IF('Quote Application form'!AN254=0,"",HLOOKUP(AJ$13,'Quote Application form'!$C$113:$AR$264,ROW()-11,FALSE))</f>
        <v/>
      </c>
      <c r="AK153" t="str">
        <f>IF('Quote Application form'!AO254=0,"",HLOOKUP(AK$13,'Quote Application form'!$C$113:$AR$264,ROW()-11,FALSE))</f>
        <v/>
      </c>
      <c r="AL153" t="str">
        <f>IF('Quote Application form'!AP254=0,"",HLOOKUP(AL$13,'Quote Application form'!$C$113:$AR$264,ROW()-11,FALSE))</f>
        <v/>
      </c>
      <c r="AM153" t="str">
        <f>IF('Quote Application form'!AQ254=0,"",HLOOKUP(AM$13,'Quote Application form'!$C$113:$AR$264,ROW()-11,FALSE))</f>
        <v/>
      </c>
      <c r="AN153" t="str">
        <f>IF('Quote Application form'!AR254=0,"",HLOOKUP(AN$13,'Quote Application form'!$C$113:$AR$264,ROW()-11,FALSE))</f>
        <v/>
      </c>
      <c r="AO153" t="str">
        <f>IF('Quote Application form'!AS254=0,"",HLOOKUP(AO$13,'Quote Application form'!$C$113:$AR$264,ROW()-11,FALSE))</f>
        <v/>
      </c>
      <c r="AP153" t="str">
        <f>IF('Quote Application form'!AT254=0,"",HLOOKUP(AP$13,'Quote Application form'!$C$113:$AR$264,ROW()-11,FALSE))</f>
        <v/>
      </c>
    </row>
    <row r="154" spans="1:42" x14ac:dyDescent="0.2">
      <c r="A154" t="str">
        <f>IFERROR(IF(HLOOKUP(A$13,'Quote Application form'!$C$113:$AR$264,ROW()-11,FALSE)=0,"",HLOOKUP(A$13,'Quote Application form'!$C$113:$AR$264,ROW()-11,FALSE)),"")</f>
        <v/>
      </c>
      <c r="B154" t="str">
        <f>IFERROR(IF(HLOOKUP(B$13,'Quote Application form'!$C$113:$AR$264,ROW()-11,FALSE)=0,"",HLOOKUP(B$13,'Quote Application form'!$C$113:$AR$264,ROW()-11,FALSE)),"")</f>
        <v/>
      </c>
      <c r="C154" t="str">
        <f>IFERROR(IF(HLOOKUP(C$13,'Quote Application form'!$C$113:$AR$264,ROW()-11,FALSE)=0,"",HLOOKUP(C$13,'Quote Application form'!$C$113:$AR$264,ROW()-11,FALSE)),"")</f>
        <v/>
      </c>
      <c r="D154" t="str">
        <f>IFERROR(IF(HLOOKUP(D$13,'Quote Application form'!$C$113:$AR$264,ROW()-11,FALSE)=0,"",HLOOKUP(D$13,'Quote Application form'!$C$113:$AR$264,ROW()-11,FALSE)),"")</f>
        <v/>
      </c>
      <c r="E154" t="str">
        <f>IFERROR(IF(HLOOKUP(E$13,'Quote Application form'!$C$113:$AR$264,ROW()-11,FALSE)=0,"",HLOOKUP(E$13,'Quote Application form'!$C$113:$AR$264,ROW()-11,FALSE)),"")</f>
        <v/>
      </c>
      <c r="F154" t="str">
        <f>IFERROR(IF(HLOOKUP(F$13,'Quote Application form'!$C$113:$AR$264,ROW()-11,FALSE)=0,"",HLOOKUP(F$13,'Quote Application form'!$C$113:$AR$264,ROW()-11,FALSE)),"")</f>
        <v/>
      </c>
      <c r="G154" t="str">
        <f>IFERROR(IF(HLOOKUP(G$13,'Quote Application form'!$C$113:$AR$264,ROW()-11,FALSE)=0,"",HLOOKUP(G$13,'Quote Application form'!$C$113:$AR$264,ROW()-11,FALSE)),"")</f>
        <v/>
      </c>
      <c r="H154" t="str">
        <f>IFERROR(IF(HLOOKUP(H$13,'Quote Application form'!$C$113:$AR$264,ROW()-11,FALSE)=0,"",HLOOKUP(H$13,'Quote Application form'!$C$113:$AR$264,ROW()-11,FALSE)),"")</f>
        <v/>
      </c>
      <c r="I154" t="str">
        <f>IFERROR(IF(HLOOKUP(I$13,'Quote Application form'!$C$113:$AR$264,ROW()-11,FALSE)=0,"",HLOOKUP(I$13,'Quote Application form'!$C$113:$AR$264,ROW()-11,FALSE)),"")</f>
        <v/>
      </c>
      <c r="J154" t="str">
        <f>IFERROR(IF(HLOOKUP(J$13,'Quote Application form'!$C$113:$AR$264,ROW()-11,FALSE)=0,"",HLOOKUP(J$13,'Quote Application form'!$C$113:$AR$264,ROW()-11,FALSE)),"")</f>
        <v/>
      </c>
      <c r="K154" t="str">
        <f>IFERROR(IF(HLOOKUP(K$13,'Quote Application form'!$C$113:$AR$264,ROW()-11,FALSE)=0,"",HLOOKUP(K$13,'Quote Application form'!$C$113:$AR$264,ROW()-11,FALSE)),"")</f>
        <v/>
      </c>
      <c r="L154" t="str">
        <f>IFERROR(IF(HLOOKUP(L$13,'Quote Application form'!$C$113:$AR$264,ROW()-11,FALSE)=0,"",HLOOKUP(L$13,'Quote Application form'!$C$113:$AR$264,ROW()-11,FALSE)),"")</f>
        <v/>
      </c>
      <c r="M154" t="str">
        <f>IFERROR(IF(HLOOKUP(M$13,'Quote Application form'!$C$113:$AR$264,ROW()-11,FALSE)=0,"",HLOOKUP(M$13,'Quote Application form'!$C$113:$AR$264,ROW()-11,FALSE)),"")</f>
        <v/>
      </c>
      <c r="N154" t="str">
        <f>IFERROR(IF(HLOOKUP(N$13,'Quote Application form'!$C$113:$AR$264,ROW()-11,FALSE)=0,"",HLOOKUP(N$13,'Quote Application form'!$C$113:$AR$264,ROW()-11,FALSE)),"")</f>
        <v/>
      </c>
      <c r="O154" t="str">
        <f>IFERROR(IF(HLOOKUP(O$13,'Quote Application form'!$C$113:$AR$264,ROW()-11,FALSE)=0,"",HLOOKUP(O$13,'Quote Application form'!$C$113:$AR$264,ROW()-11,FALSE)),"")</f>
        <v/>
      </c>
      <c r="P154" t="str">
        <f>IFERROR(IF(HLOOKUP(P$13,'Quote Application form'!$C$113:$AR$264,ROW()-11,FALSE)=0,"",HLOOKUP(P$13,'Quote Application form'!$C$113:$AR$264,ROW()-11,FALSE)),"")</f>
        <v/>
      </c>
      <c r="Q154" t="str">
        <f>IFERROR(IF(HLOOKUP(Q$13,'Quote Application form'!$C$113:$AR$264,ROW()-11,FALSE)=0,"",HLOOKUP(Q$13,'Quote Application form'!$C$113:$AR$264,ROW()-11,FALSE)),"")</f>
        <v/>
      </c>
      <c r="R154" t="str">
        <f>IFERROR(IF(HLOOKUP(R$13,'Quote Application form'!$C$113:$AR$264,ROW()-11,FALSE)=0,"",HLOOKUP(R$13,'Quote Application form'!$C$113:$AR$264,ROW()-11,FALSE)),"")</f>
        <v/>
      </c>
      <c r="S154" t="str">
        <f>IFERROR(IF(HLOOKUP(S$13,'Quote Application form'!$C$113:$AR$264,ROW()-11,FALSE)=0,"",HLOOKUP(S$13,'Quote Application form'!$C$113:$AR$264,ROW()-11,FALSE)),"")</f>
        <v/>
      </c>
      <c r="T154" t="str">
        <f>IFERROR(IF(HLOOKUP(T$13,'Quote Application form'!$C$113:$AR$264,ROW()-11,FALSE)=0,"",HLOOKUP(T$13,'Quote Application form'!$C$113:$AR$264,ROW()-11,FALSE)),"")</f>
        <v/>
      </c>
      <c r="U154" t="str">
        <f>IFERROR(IF(HLOOKUP(U$13,'Quote Application form'!$C$113:$AR$264,ROW()-11,FALSE)=0,"",HLOOKUP(U$13,'Quote Application form'!$C$113:$AR$264,ROW()-11,FALSE)),"")</f>
        <v/>
      </c>
      <c r="V154" t="str">
        <f>IFERROR(IF(HLOOKUP(V$13,'Quote Application form'!$C$113:$AR$264,ROW()-11,FALSE)=0,"",HLOOKUP(V$13,'Quote Application form'!$C$113:$AR$264,ROW()-11,FALSE)),"")</f>
        <v/>
      </c>
      <c r="W154" t="str">
        <f>IFERROR(IF(HLOOKUP(W$13,'Quote Application form'!$C$113:$AR$264,ROW()-11,FALSE)=0,"",HLOOKUP(W$13,'Quote Application form'!$C$113:$AR$264,ROW()-11,FALSE)),"")</f>
        <v/>
      </c>
      <c r="X154" t="str">
        <f>IFERROR(IF(HLOOKUP(X$13,'Quote Application form'!$C$113:$AR$264,ROW()-11,FALSE)=0,"",HLOOKUP(X$13,'Quote Application form'!$C$113:$AR$264,ROW()-11,FALSE)),"")</f>
        <v/>
      </c>
      <c r="Y154" t="str">
        <f>IFERROR(IF(HLOOKUP(Y$13,'Quote Application form'!$C$113:$AR$264,ROW()-11,FALSE)=0,"",HLOOKUP(Y$13,'Quote Application form'!$C$113:$AR$264,ROW()-11,FALSE)),"")</f>
        <v/>
      </c>
      <c r="Z154" t="str">
        <f>IFERROR(IF(HLOOKUP(Z$13,'Quote Application form'!$C$113:$AR$264,ROW()-11,FALSE)=0,"",HLOOKUP(Z$13,'Quote Application form'!$C$113:$AR$264,ROW()-11,FALSE)),"")</f>
        <v/>
      </c>
      <c r="AA154" t="str">
        <f>IFERROR(IF(HLOOKUP(AA$13,'Quote Application form'!$C$113:$AR$264,ROW()-11,FALSE)=0,"",HLOOKUP(AA$13,'Quote Application form'!$C$113:$AR$264,ROW()-11,FALSE)),"")</f>
        <v/>
      </c>
      <c r="AB154" t="str">
        <f>IFERROR(IF(HLOOKUP(AB$13,'Quote Application form'!$C$113:$AR$264,ROW()-11,FALSE)=0,"",HLOOKUP(AB$13,'Quote Application form'!$C$113:$AR$264,ROW()-11,FALSE)),"")</f>
        <v/>
      </c>
      <c r="AC154" t="str">
        <f>IFERROR(IF(HLOOKUP(AC$13,'Quote Application form'!$C$113:$AR$264,ROW()-11,FALSE)=0,"",HLOOKUP(AC$13,'Quote Application form'!$C$113:$AR$264,ROW()-11,FALSE)),"")</f>
        <v/>
      </c>
      <c r="AD154" t="str">
        <f>IFERROR(IF(HLOOKUP(AD$13,'Quote Application form'!$C$113:$AR$264,ROW()-11,FALSE)=0,"",HLOOKUP(AD$13,'Quote Application form'!$C$113:$AR$264,ROW()-11,FALSE)),"")</f>
        <v/>
      </c>
      <c r="AE154" t="str">
        <f>IFERROR(IF(HLOOKUP(AE$13,'Quote Application form'!$C$113:$AR$264,ROW()-11,FALSE)=0,"",HLOOKUP(AE$13,'Quote Application form'!$C$113:$AR$264,ROW()-11,FALSE)),"")</f>
        <v/>
      </c>
      <c r="AF154" t="str">
        <f>IF('Quote Application form'!AJ255=0,"",HLOOKUP(AF$13,'Quote Application form'!$C$113:$AR$264,ROW()-11,FALSE))</f>
        <v/>
      </c>
      <c r="AG154" t="str">
        <f>IF('Quote Application form'!AK255=0,"",HLOOKUP(AG$13,'Quote Application form'!$C$113:$AR$264,ROW()-11,FALSE))</f>
        <v/>
      </c>
      <c r="AH154" t="str">
        <f>IF('Quote Application form'!AL255=0,"",HLOOKUP(AH$13,'Quote Application form'!$C$113:$AR$264,ROW()-11,FALSE))</f>
        <v/>
      </c>
      <c r="AI154" t="str">
        <f>IF('Quote Application form'!AM255=0,"",HLOOKUP(AI$13,'Quote Application form'!$C$113:$AR$264,ROW()-11,FALSE))</f>
        <v/>
      </c>
      <c r="AJ154" t="str">
        <f>IF('Quote Application form'!AN255=0,"",HLOOKUP(AJ$13,'Quote Application form'!$C$113:$AR$264,ROW()-11,FALSE))</f>
        <v/>
      </c>
      <c r="AK154" t="str">
        <f>IF('Quote Application form'!AO255=0,"",HLOOKUP(AK$13,'Quote Application form'!$C$113:$AR$264,ROW()-11,FALSE))</f>
        <v/>
      </c>
      <c r="AL154" t="str">
        <f>IF('Quote Application form'!AP255=0,"",HLOOKUP(AL$13,'Quote Application form'!$C$113:$AR$264,ROW()-11,FALSE))</f>
        <v/>
      </c>
      <c r="AM154" t="str">
        <f>IF('Quote Application form'!AQ255=0,"",HLOOKUP(AM$13,'Quote Application form'!$C$113:$AR$264,ROW()-11,FALSE))</f>
        <v/>
      </c>
      <c r="AN154" t="str">
        <f>IF('Quote Application form'!AR255=0,"",HLOOKUP(AN$13,'Quote Application form'!$C$113:$AR$264,ROW()-11,FALSE))</f>
        <v/>
      </c>
      <c r="AO154" t="str">
        <f>IF('Quote Application form'!AS255=0,"",HLOOKUP(AO$13,'Quote Application form'!$C$113:$AR$264,ROW()-11,FALSE))</f>
        <v/>
      </c>
      <c r="AP154" t="str">
        <f>IF('Quote Application form'!AT255=0,"",HLOOKUP(AP$13,'Quote Application form'!$C$113:$AR$264,ROW()-11,FALSE))</f>
        <v/>
      </c>
    </row>
    <row r="155" spans="1:42" x14ac:dyDescent="0.2">
      <c r="A155" t="str">
        <f>IFERROR(IF(HLOOKUP(A$13,'Quote Application form'!$C$113:$AR$264,ROW()-11,FALSE)=0,"",HLOOKUP(A$13,'Quote Application form'!$C$113:$AR$264,ROW()-11,FALSE)),"")</f>
        <v/>
      </c>
      <c r="B155" t="str">
        <f>IFERROR(IF(HLOOKUP(B$13,'Quote Application form'!$C$113:$AR$264,ROW()-11,FALSE)=0,"",HLOOKUP(B$13,'Quote Application form'!$C$113:$AR$264,ROW()-11,FALSE)),"")</f>
        <v/>
      </c>
      <c r="C155" t="str">
        <f>IFERROR(IF(HLOOKUP(C$13,'Quote Application form'!$C$113:$AR$264,ROW()-11,FALSE)=0,"",HLOOKUP(C$13,'Quote Application form'!$C$113:$AR$264,ROW()-11,FALSE)),"")</f>
        <v/>
      </c>
      <c r="D155" t="str">
        <f>IFERROR(IF(HLOOKUP(D$13,'Quote Application form'!$C$113:$AR$264,ROW()-11,FALSE)=0,"",HLOOKUP(D$13,'Quote Application form'!$C$113:$AR$264,ROW()-11,FALSE)),"")</f>
        <v/>
      </c>
      <c r="E155" t="str">
        <f>IFERROR(IF(HLOOKUP(E$13,'Quote Application form'!$C$113:$AR$264,ROW()-11,FALSE)=0,"",HLOOKUP(E$13,'Quote Application form'!$C$113:$AR$264,ROW()-11,FALSE)),"")</f>
        <v/>
      </c>
      <c r="F155" t="str">
        <f>IFERROR(IF(HLOOKUP(F$13,'Quote Application form'!$C$113:$AR$264,ROW()-11,FALSE)=0,"",HLOOKUP(F$13,'Quote Application form'!$C$113:$AR$264,ROW()-11,FALSE)),"")</f>
        <v/>
      </c>
      <c r="G155" t="str">
        <f>IFERROR(IF(HLOOKUP(G$13,'Quote Application form'!$C$113:$AR$264,ROW()-11,FALSE)=0,"",HLOOKUP(G$13,'Quote Application form'!$C$113:$AR$264,ROW()-11,FALSE)),"")</f>
        <v/>
      </c>
      <c r="H155" t="str">
        <f>IFERROR(IF(HLOOKUP(H$13,'Quote Application form'!$C$113:$AR$264,ROW()-11,FALSE)=0,"",HLOOKUP(H$13,'Quote Application form'!$C$113:$AR$264,ROW()-11,FALSE)),"")</f>
        <v/>
      </c>
      <c r="I155" t="str">
        <f>IFERROR(IF(HLOOKUP(I$13,'Quote Application form'!$C$113:$AR$264,ROW()-11,FALSE)=0,"",HLOOKUP(I$13,'Quote Application form'!$C$113:$AR$264,ROW()-11,FALSE)),"")</f>
        <v/>
      </c>
      <c r="J155" t="str">
        <f>IFERROR(IF(HLOOKUP(J$13,'Quote Application form'!$C$113:$AR$264,ROW()-11,FALSE)=0,"",HLOOKUP(J$13,'Quote Application form'!$C$113:$AR$264,ROW()-11,FALSE)),"")</f>
        <v/>
      </c>
      <c r="K155" t="str">
        <f>IFERROR(IF(HLOOKUP(K$13,'Quote Application form'!$C$113:$AR$264,ROW()-11,FALSE)=0,"",HLOOKUP(K$13,'Quote Application form'!$C$113:$AR$264,ROW()-11,FALSE)),"")</f>
        <v/>
      </c>
      <c r="L155" t="str">
        <f>IFERROR(IF(HLOOKUP(L$13,'Quote Application form'!$C$113:$AR$264,ROW()-11,FALSE)=0,"",HLOOKUP(L$13,'Quote Application form'!$C$113:$AR$264,ROW()-11,FALSE)),"")</f>
        <v/>
      </c>
      <c r="M155" t="str">
        <f>IFERROR(IF(HLOOKUP(M$13,'Quote Application form'!$C$113:$AR$264,ROW()-11,FALSE)=0,"",HLOOKUP(M$13,'Quote Application form'!$C$113:$AR$264,ROW()-11,FALSE)),"")</f>
        <v/>
      </c>
      <c r="N155" t="str">
        <f>IFERROR(IF(HLOOKUP(N$13,'Quote Application form'!$C$113:$AR$264,ROW()-11,FALSE)=0,"",HLOOKUP(N$13,'Quote Application form'!$C$113:$AR$264,ROW()-11,FALSE)),"")</f>
        <v/>
      </c>
      <c r="O155" t="str">
        <f>IFERROR(IF(HLOOKUP(O$13,'Quote Application form'!$C$113:$AR$264,ROW()-11,FALSE)=0,"",HLOOKUP(O$13,'Quote Application form'!$C$113:$AR$264,ROW()-11,FALSE)),"")</f>
        <v/>
      </c>
      <c r="P155" t="str">
        <f>IFERROR(IF(HLOOKUP(P$13,'Quote Application form'!$C$113:$AR$264,ROW()-11,FALSE)=0,"",HLOOKUP(P$13,'Quote Application form'!$C$113:$AR$264,ROW()-11,FALSE)),"")</f>
        <v/>
      </c>
      <c r="Q155" t="str">
        <f>IFERROR(IF(HLOOKUP(Q$13,'Quote Application form'!$C$113:$AR$264,ROW()-11,FALSE)=0,"",HLOOKUP(Q$13,'Quote Application form'!$C$113:$AR$264,ROW()-11,FALSE)),"")</f>
        <v/>
      </c>
      <c r="R155" t="str">
        <f>IFERROR(IF(HLOOKUP(R$13,'Quote Application form'!$C$113:$AR$264,ROW()-11,FALSE)=0,"",HLOOKUP(R$13,'Quote Application form'!$C$113:$AR$264,ROW()-11,FALSE)),"")</f>
        <v/>
      </c>
      <c r="S155" t="str">
        <f>IFERROR(IF(HLOOKUP(S$13,'Quote Application form'!$C$113:$AR$264,ROW()-11,FALSE)=0,"",HLOOKUP(S$13,'Quote Application form'!$C$113:$AR$264,ROW()-11,FALSE)),"")</f>
        <v/>
      </c>
      <c r="T155" t="str">
        <f>IFERROR(IF(HLOOKUP(T$13,'Quote Application form'!$C$113:$AR$264,ROW()-11,FALSE)=0,"",HLOOKUP(T$13,'Quote Application form'!$C$113:$AR$264,ROW()-11,FALSE)),"")</f>
        <v/>
      </c>
      <c r="U155" t="str">
        <f>IFERROR(IF(HLOOKUP(U$13,'Quote Application form'!$C$113:$AR$264,ROW()-11,FALSE)=0,"",HLOOKUP(U$13,'Quote Application form'!$C$113:$AR$264,ROW()-11,FALSE)),"")</f>
        <v/>
      </c>
      <c r="V155" t="str">
        <f>IFERROR(IF(HLOOKUP(V$13,'Quote Application form'!$C$113:$AR$264,ROW()-11,FALSE)=0,"",HLOOKUP(V$13,'Quote Application form'!$C$113:$AR$264,ROW()-11,FALSE)),"")</f>
        <v/>
      </c>
      <c r="W155" t="str">
        <f>IFERROR(IF(HLOOKUP(W$13,'Quote Application form'!$C$113:$AR$264,ROW()-11,FALSE)=0,"",HLOOKUP(W$13,'Quote Application form'!$C$113:$AR$264,ROW()-11,FALSE)),"")</f>
        <v/>
      </c>
      <c r="X155" t="str">
        <f>IFERROR(IF(HLOOKUP(X$13,'Quote Application form'!$C$113:$AR$264,ROW()-11,FALSE)=0,"",HLOOKUP(X$13,'Quote Application form'!$C$113:$AR$264,ROW()-11,FALSE)),"")</f>
        <v/>
      </c>
      <c r="Y155" t="str">
        <f>IFERROR(IF(HLOOKUP(Y$13,'Quote Application form'!$C$113:$AR$264,ROW()-11,FALSE)=0,"",HLOOKUP(Y$13,'Quote Application form'!$C$113:$AR$264,ROW()-11,FALSE)),"")</f>
        <v/>
      </c>
      <c r="Z155" t="str">
        <f>IFERROR(IF(HLOOKUP(Z$13,'Quote Application form'!$C$113:$AR$264,ROW()-11,FALSE)=0,"",HLOOKUP(Z$13,'Quote Application form'!$C$113:$AR$264,ROW()-11,FALSE)),"")</f>
        <v/>
      </c>
      <c r="AA155" t="str">
        <f>IFERROR(IF(HLOOKUP(AA$13,'Quote Application form'!$C$113:$AR$264,ROW()-11,FALSE)=0,"",HLOOKUP(AA$13,'Quote Application form'!$C$113:$AR$264,ROW()-11,FALSE)),"")</f>
        <v/>
      </c>
      <c r="AB155" t="str">
        <f>IFERROR(IF(HLOOKUP(AB$13,'Quote Application form'!$C$113:$AR$264,ROW()-11,FALSE)=0,"",HLOOKUP(AB$13,'Quote Application form'!$C$113:$AR$264,ROW()-11,FALSE)),"")</f>
        <v/>
      </c>
      <c r="AC155" t="str">
        <f>IFERROR(IF(HLOOKUP(AC$13,'Quote Application form'!$C$113:$AR$264,ROW()-11,FALSE)=0,"",HLOOKUP(AC$13,'Quote Application form'!$C$113:$AR$264,ROW()-11,FALSE)),"")</f>
        <v/>
      </c>
      <c r="AD155" t="str">
        <f>IFERROR(IF(HLOOKUP(AD$13,'Quote Application form'!$C$113:$AR$264,ROW()-11,FALSE)=0,"",HLOOKUP(AD$13,'Quote Application form'!$C$113:$AR$264,ROW()-11,FALSE)),"")</f>
        <v/>
      </c>
      <c r="AE155" t="str">
        <f>IFERROR(IF(HLOOKUP(AE$13,'Quote Application form'!$C$113:$AR$264,ROW()-11,FALSE)=0,"",HLOOKUP(AE$13,'Quote Application form'!$C$113:$AR$264,ROW()-11,FALSE)),"")</f>
        <v/>
      </c>
      <c r="AF155" t="str">
        <f>IF('Quote Application form'!AJ256=0,"",HLOOKUP(AF$13,'Quote Application form'!$C$113:$AR$264,ROW()-11,FALSE))</f>
        <v/>
      </c>
      <c r="AG155" t="str">
        <f>IF('Quote Application form'!AK256=0,"",HLOOKUP(AG$13,'Quote Application form'!$C$113:$AR$264,ROW()-11,FALSE))</f>
        <v/>
      </c>
      <c r="AH155" t="str">
        <f>IF('Quote Application form'!AL256=0,"",HLOOKUP(AH$13,'Quote Application form'!$C$113:$AR$264,ROW()-11,FALSE))</f>
        <v/>
      </c>
      <c r="AI155" t="str">
        <f>IF('Quote Application form'!AM256=0,"",HLOOKUP(AI$13,'Quote Application form'!$C$113:$AR$264,ROW()-11,FALSE))</f>
        <v/>
      </c>
      <c r="AJ155" t="str">
        <f>IF('Quote Application form'!AN256=0,"",HLOOKUP(AJ$13,'Quote Application form'!$C$113:$AR$264,ROW()-11,FALSE))</f>
        <v/>
      </c>
      <c r="AK155" t="str">
        <f>IF('Quote Application form'!AO256=0,"",HLOOKUP(AK$13,'Quote Application form'!$C$113:$AR$264,ROW()-11,FALSE))</f>
        <v/>
      </c>
      <c r="AL155" t="str">
        <f>IF('Quote Application form'!AP256=0,"",HLOOKUP(AL$13,'Quote Application form'!$C$113:$AR$264,ROW()-11,FALSE))</f>
        <v/>
      </c>
      <c r="AM155" t="str">
        <f>IF('Quote Application form'!AQ256=0,"",HLOOKUP(AM$13,'Quote Application form'!$C$113:$AR$264,ROW()-11,FALSE))</f>
        <v/>
      </c>
      <c r="AN155" t="str">
        <f>IF('Quote Application form'!AR256=0,"",HLOOKUP(AN$13,'Quote Application form'!$C$113:$AR$264,ROW()-11,FALSE))</f>
        <v/>
      </c>
      <c r="AO155" t="str">
        <f>IF('Quote Application form'!AS256=0,"",HLOOKUP(AO$13,'Quote Application form'!$C$113:$AR$264,ROW()-11,FALSE))</f>
        <v/>
      </c>
      <c r="AP155" t="str">
        <f>IF('Quote Application form'!AT256=0,"",HLOOKUP(AP$13,'Quote Application form'!$C$113:$AR$264,ROW()-11,FALSE))</f>
        <v/>
      </c>
    </row>
    <row r="156" spans="1:42" x14ac:dyDescent="0.2">
      <c r="A156" t="str">
        <f>IFERROR(IF(HLOOKUP(A$13,'Quote Application form'!$C$113:$AR$264,ROW()-11,FALSE)=0,"",HLOOKUP(A$13,'Quote Application form'!$C$113:$AR$264,ROW()-11,FALSE)),"")</f>
        <v/>
      </c>
      <c r="B156" t="str">
        <f>IFERROR(IF(HLOOKUP(B$13,'Quote Application form'!$C$113:$AR$264,ROW()-11,FALSE)=0,"",HLOOKUP(B$13,'Quote Application form'!$C$113:$AR$264,ROW()-11,FALSE)),"")</f>
        <v/>
      </c>
      <c r="C156" t="str">
        <f>IFERROR(IF(HLOOKUP(C$13,'Quote Application form'!$C$113:$AR$264,ROW()-11,FALSE)=0,"",HLOOKUP(C$13,'Quote Application form'!$C$113:$AR$264,ROW()-11,FALSE)),"")</f>
        <v/>
      </c>
      <c r="D156" t="str">
        <f>IFERROR(IF(HLOOKUP(D$13,'Quote Application form'!$C$113:$AR$264,ROW()-11,FALSE)=0,"",HLOOKUP(D$13,'Quote Application form'!$C$113:$AR$264,ROW()-11,FALSE)),"")</f>
        <v/>
      </c>
      <c r="E156" t="str">
        <f>IFERROR(IF(HLOOKUP(E$13,'Quote Application form'!$C$113:$AR$264,ROW()-11,FALSE)=0,"",HLOOKUP(E$13,'Quote Application form'!$C$113:$AR$264,ROW()-11,FALSE)),"")</f>
        <v/>
      </c>
      <c r="F156" t="str">
        <f>IFERROR(IF(HLOOKUP(F$13,'Quote Application form'!$C$113:$AR$264,ROW()-11,FALSE)=0,"",HLOOKUP(F$13,'Quote Application form'!$C$113:$AR$264,ROW()-11,FALSE)),"")</f>
        <v/>
      </c>
      <c r="G156" t="str">
        <f>IFERROR(IF(HLOOKUP(G$13,'Quote Application form'!$C$113:$AR$264,ROW()-11,FALSE)=0,"",HLOOKUP(G$13,'Quote Application form'!$C$113:$AR$264,ROW()-11,FALSE)),"")</f>
        <v/>
      </c>
      <c r="H156" t="str">
        <f>IFERROR(IF(HLOOKUP(H$13,'Quote Application form'!$C$113:$AR$264,ROW()-11,FALSE)=0,"",HLOOKUP(H$13,'Quote Application form'!$C$113:$AR$264,ROW()-11,FALSE)),"")</f>
        <v/>
      </c>
      <c r="I156" t="str">
        <f>IFERROR(IF(HLOOKUP(I$13,'Quote Application form'!$C$113:$AR$264,ROW()-11,FALSE)=0,"",HLOOKUP(I$13,'Quote Application form'!$C$113:$AR$264,ROW()-11,FALSE)),"")</f>
        <v/>
      </c>
      <c r="J156" t="str">
        <f>IFERROR(IF(HLOOKUP(J$13,'Quote Application form'!$C$113:$AR$264,ROW()-11,FALSE)=0,"",HLOOKUP(J$13,'Quote Application form'!$C$113:$AR$264,ROW()-11,FALSE)),"")</f>
        <v/>
      </c>
      <c r="K156" t="str">
        <f>IFERROR(IF(HLOOKUP(K$13,'Quote Application form'!$C$113:$AR$264,ROW()-11,FALSE)=0,"",HLOOKUP(K$13,'Quote Application form'!$C$113:$AR$264,ROW()-11,FALSE)),"")</f>
        <v/>
      </c>
      <c r="L156" t="str">
        <f>IFERROR(IF(HLOOKUP(L$13,'Quote Application form'!$C$113:$AR$264,ROW()-11,FALSE)=0,"",HLOOKUP(L$13,'Quote Application form'!$C$113:$AR$264,ROW()-11,FALSE)),"")</f>
        <v/>
      </c>
      <c r="M156" t="str">
        <f>IFERROR(IF(HLOOKUP(M$13,'Quote Application form'!$C$113:$AR$264,ROW()-11,FALSE)=0,"",HLOOKUP(M$13,'Quote Application form'!$C$113:$AR$264,ROW()-11,FALSE)),"")</f>
        <v/>
      </c>
      <c r="N156" t="str">
        <f>IFERROR(IF(HLOOKUP(N$13,'Quote Application form'!$C$113:$AR$264,ROW()-11,FALSE)=0,"",HLOOKUP(N$13,'Quote Application form'!$C$113:$AR$264,ROW()-11,FALSE)),"")</f>
        <v/>
      </c>
      <c r="O156" t="str">
        <f>IFERROR(IF(HLOOKUP(O$13,'Quote Application form'!$C$113:$AR$264,ROW()-11,FALSE)=0,"",HLOOKUP(O$13,'Quote Application form'!$C$113:$AR$264,ROW()-11,FALSE)),"")</f>
        <v/>
      </c>
      <c r="P156" t="str">
        <f>IFERROR(IF(HLOOKUP(P$13,'Quote Application form'!$C$113:$AR$264,ROW()-11,FALSE)=0,"",HLOOKUP(P$13,'Quote Application form'!$C$113:$AR$264,ROW()-11,FALSE)),"")</f>
        <v/>
      </c>
      <c r="Q156" t="str">
        <f>IFERROR(IF(HLOOKUP(Q$13,'Quote Application form'!$C$113:$AR$264,ROW()-11,FALSE)=0,"",HLOOKUP(Q$13,'Quote Application form'!$C$113:$AR$264,ROW()-11,FALSE)),"")</f>
        <v/>
      </c>
      <c r="R156" t="str">
        <f>IFERROR(IF(HLOOKUP(R$13,'Quote Application form'!$C$113:$AR$264,ROW()-11,FALSE)=0,"",HLOOKUP(R$13,'Quote Application form'!$C$113:$AR$264,ROW()-11,FALSE)),"")</f>
        <v/>
      </c>
      <c r="S156" t="str">
        <f>IFERROR(IF(HLOOKUP(S$13,'Quote Application form'!$C$113:$AR$264,ROW()-11,FALSE)=0,"",HLOOKUP(S$13,'Quote Application form'!$C$113:$AR$264,ROW()-11,FALSE)),"")</f>
        <v/>
      </c>
      <c r="T156" t="str">
        <f>IFERROR(IF(HLOOKUP(T$13,'Quote Application form'!$C$113:$AR$264,ROW()-11,FALSE)=0,"",HLOOKUP(T$13,'Quote Application form'!$C$113:$AR$264,ROW()-11,FALSE)),"")</f>
        <v/>
      </c>
      <c r="U156" t="str">
        <f>IFERROR(IF(HLOOKUP(U$13,'Quote Application form'!$C$113:$AR$264,ROW()-11,FALSE)=0,"",HLOOKUP(U$13,'Quote Application form'!$C$113:$AR$264,ROW()-11,FALSE)),"")</f>
        <v/>
      </c>
      <c r="V156" t="str">
        <f>IFERROR(IF(HLOOKUP(V$13,'Quote Application form'!$C$113:$AR$264,ROW()-11,FALSE)=0,"",HLOOKUP(V$13,'Quote Application form'!$C$113:$AR$264,ROW()-11,FALSE)),"")</f>
        <v/>
      </c>
      <c r="W156" t="str">
        <f>IFERROR(IF(HLOOKUP(W$13,'Quote Application form'!$C$113:$AR$264,ROW()-11,FALSE)=0,"",HLOOKUP(W$13,'Quote Application form'!$C$113:$AR$264,ROW()-11,FALSE)),"")</f>
        <v/>
      </c>
      <c r="X156" t="str">
        <f>IFERROR(IF(HLOOKUP(X$13,'Quote Application form'!$C$113:$AR$264,ROW()-11,FALSE)=0,"",HLOOKUP(X$13,'Quote Application form'!$C$113:$AR$264,ROW()-11,FALSE)),"")</f>
        <v/>
      </c>
      <c r="Y156" t="str">
        <f>IFERROR(IF(HLOOKUP(Y$13,'Quote Application form'!$C$113:$AR$264,ROW()-11,FALSE)=0,"",HLOOKUP(Y$13,'Quote Application form'!$C$113:$AR$264,ROW()-11,FALSE)),"")</f>
        <v/>
      </c>
      <c r="Z156" t="str">
        <f>IFERROR(IF(HLOOKUP(Z$13,'Quote Application form'!$C$113:$AR$264,ROW()-11,FALSE)=0,"",HLOOKUP(Z$13,'Quote Application form'!$C$113:$AR$264,ROW()-11,FALSE)),"")</f>
        <v/>
      </c>
      <c r="AA156" t="str">
        <f>IFERROR(IF(HLOOKUP(AA$13,'Quote Application form'!$C$113:$AR$264,ROW()-11,FALSE)=0,"",HLOOKUP(AA$13,'Quote Application form'!$C$113:$AR$264,ROW()-11,FALSE)),"")</f>
        <v/>
      </c>
      <c r="AB156" t="str">
        <f>IFERROR(IF(HLOOKUP(AB$13,'Quote Application form'!$C$113:$AR$264,ROW()-11,FALSE)=0,"",HLOOKUP(AB$13,'Quote Application form'!$C$113:$AR$264,ROW()-11,FALSE)),"")</f>
        <v/>
      </c>
      <c r="AC156" t="str">
        <f>IFERROR(IF(HLOOKUP(AC$13,'Quote Application form'!$C$113:$AR$264,ROW()-11,FALSE)=0,"",HLOOKUP(AC$13,'Quote Application form'!$C$113:$AR$264,ROW()-11,FALSE)),"")</f>
        <v/>
      </c>
      <c r="AD156" t="str">
        <f>IFERROR(IF(HLOOKUP(AD$13,'Quote Application form'!$C$113:$AR$264,ROW()-11,FALSE)=0,"",HLOOKUP(AD$13,'Quote Application form'!$C$113:$AR$264,ROW()-11,FALSE)),"")</f>
        <v/>
      </c>
      <c r="AE156" t="str">
        <f>IFERROR(IF(HLOOKUP(AE$13,'Quote Application form'!$C$113:$AR$264,ROW()-11,FALSE)=0,"",HLOOKUP(AE$13,'Quote Application form'!$C$113:$AR$264,ROW()-11,FALSE)),"")</f>
        <v/>
      </c>
      <c r="AF156" t="str">
        <f>IF('Quote Application form'!AJ257=0,"",HLOOKUP(AF$13,'Quote Application form'!$C$113:$AR$264,ROW()-11,FALSE))</f>
        <v/>
      </c>
      <c r="AG156" t="str">
        <f>IF('Quote Application form'!AK257=0,"",HLOOKUP(AG$13,'Quote Application form'!$C$113:$AR$264,ROW()-11,FALSE))</f>
        <v/>
      </c>
      <c r="AH156" t="str">
        <f>IF('Quote Application form'!AL257=0,"",HLOOKUP(AH$13,'Quote Application form'!$C$113:$AR$264,ROW()-11,FALSE))</f>
        <v/>
      </c>
      <c r="AI156" t="str">
        <f>IF('Quote Application form'!AM257=0,"",HLOOKUP(AI$13,'Quote Application form'!$C$113:$AR$264,ROW()-11,FALSE))</f>
        <v/>
      </c>
      <c r="AJ156" t="str">
        <f>IF('Quote Application form'!AN257=0,"",HLOOKUP(AJ$13,'Quote Application form'!$C$113:$AR$264,ROW()-11,FALSE))</f>
        <v/>
      </c>
      <c r="AK156" t="str">
        <f>IF('Quote Application form'!AO257=0,"",HLOOKUP(AK$13,'Quote Application form'!$C$113:$AR$264,ROW()-11,FALSE))</f>
        <v/>
      </c>
      <c r="AL156" t="str">
        <f>IF('Quote Application form'!AP257=0,"",HLOOKUP(AL$13,'Quote Application form'!$C$113:$AR$264,ROW()-11,FALSE))</f>
        <v/>
      </c>
      <c r="AM156" t="str">
        <f>IF('Quote Application form'!AQ257=0,"",HLOOKUP(AM$13,'Quote Application form'!$C$113:$AR$264,ROW()-11,FALSE))</f>
        <v/>
      </c>
      <c r="AN156" t="str">
        <f>IF('Quote Application form'!AR257=0,"",HLOOKUP(AN$13,'Quote Application form'!$C$113:$AR$264,ROW()-11,FALSE))</f>
        <v/>
      </c>
      <c r="AO156" t="str">
        <f>IF('Quote Application form'!AS257=0,"",HLOOKUP(AO$13,'Quote Application form'!$C$113:$AR$264,ROW()-11,FALSE))</f>
        <v/>
      </c>
      <c r="AP156" t="str">
        <f>IF('Quote Application form'!AT257=0,"",HLOOKUP(AP$13,'Quote Application form'!$C$113:$AR$264,ROW()-11,FALSE))</f>
        <v/>
      </c>
    </row>
    <row r="157" spans="1:42" x14ac:dyDescent="0.2">
      <c r="A157" t="str">
        <f>IFERROR(IF(HLOOKUP(A$13,'Quote Application form'!$C$113:$AR$264,ROW()-11,FALSE)=0,"",HLOOKUP(A$13,'Quote Application form'!$C$113:$AR$264,ROW()-11,FALSE)),"")</f>
        <v/>
      </c>
      <c r="B157" t="str">
        <f>IFERROR(IF(HLOOKUP(B$13,'Quote Application form'!$C$113:$AR$264,ROW()-11,FALSE)=0,"",HLOOKUP(B$13,'Quote Application form'!$C$113:$AR$264,ROW()-11,FALSE)),"")</f>
        <v/>
      </c>
      <c r="C157" t="str">
        <f>IFERROR(IF(HLOOKUP(C$13,'Quote Application form'!$C$113:$AR$264,ROW()-11,FALSE)=0,"",HLOOKUP(C$13,'Quote Application form'!$C$113:$AR$264,ROW()-11,FALSE)),"")</f>
        <v/>
      </c>
      <c r="D157" t="str">
        <f>IFERROR(IF(HLOOKUP(D$13,'Quote Application form'!$C$113:$AR$264,ROW()-11,FALSE)=0,"",HLOOKUP(D$13,'Quote Application form'!$C$113:$AR$264,ROW()-11,FALSE)),"")</f>
        <v/>
      </c>
      <c r="E157" t="str">
        <f>IFERROR(IF(HLOOKUP(E$13,'Quote Application form'!$C$113:$AR$264,ROW()-11,FALSE)=0,"",HLOOKUP(E$13,'Quote Application form'!$C$113:$AR$264,ROW()-11,FALSE)),"")</f>
        <v/>
      </c>
      <c r="F157" t="str">
        <f>IFERROR(IF(HLOOKUP(F$13,'Quote Application form'!$C$113:$AR$264,ROW()-11,FALSE)=0,"",HLOOKUP(F$13,'Quote Application form'!$C$113:$AR$264,ROW()-11,FALSE)),"")</f>
        <v/>
      </c>
      <c r="G157" t="str">
        <f>IFERROR(IF(HLOOKUP(G$13,'Quote Application form'!$C$113:$AR$264,ROW()-11,FALSE)=0,"",HLOOKUP(G$13,'Quote Application form'!$C$113:$AR$264,ROW()-11,FALSE)),"")</f>
        <v/>
      </c>
      <c r="H157" t="str">
        <f>IFERROR(IF(HLOOKUP(H$13,'Quote Application form'!$C$113:$AR$264,ROW()-11,FALSE)=0,"",HLOOKUP(H$13,'Quote Application form'!$C$113:$AR$264,ROW()-11,FALSE)),"")</f>
        <v/>
      </c>
      <c r="I157" t="str">
        <f>IFERROR(IF(HLOOKUP(I$13,'Quote Application form'!$C$113:$AR$264,ROW()-11,FALSE)=0,"",HLOOKUP(I$13,'Quote Application form'!$C$113:$AR$264,ROW()-11,FALSE)),"")</f>
        <v/>
      </c>
      <c r="J157" t="str">
        <f>IFERROR(IF(HLOOKUP(J$13,'Quote Application form'!$C$113:$AR$264,ROW()-11,FALSE)=0,"",HLOOKUP(J$13,'Quote Application form'!$C$113:$AR$264,ROW()-11,FALSE)),"")</f>
        <v/>
      </c>
      <c r="K157" t="str">
        <f>IFERROR(IF(HLOOKUP(K$13,'Quote Application form'!$C$113:$AR$264,ROW()-11,FALSE)=0,"",HLOOKUP(K$13,'Quote Application form'!$C$113:$AR$264,ROW()-11,FALSE)),"")</f>
        <v/>
      </c>
      <c r="L157" t="str">
        <f>IFERROR(IF(HLOOKUP(L$13,'Quote Application form'!$C$113:$AR$264,ROW()-11,FALSE)=0,"",HLOOKUP(L$13,'Quote Application form'!$C$113:$AR$264,ROW()-11,FALSE)),"")</f>
        <v/>
      </c>
      <c r="M157" t="str">
        <f>IFERROR(IF(HLOOKUP(M$13,'Quote Application form'!$C$113:$AR$264,ROW()-11,FALSE)=0,"",HLOOKUP(M$13,'Quote Application form'!$C$113:$AR$264,ROW()-11,FALSE)),"")</f>
        <v/>
      </c>
      <c r="N157" t="str">
        <f>IFERROR(IF(HLOOKUP(N$13,'Quote Application form'!$C$113:$AR$264,ROW()-11,FALSE)=0,"",HLOOKUP(N$13,'Quote Application form'!$C$113:$AR$264,ROW()-11,FALSE)),"")</f>
        <v/>
      </c>
      <c r="O157" t="str">
        <f>IFERROR(IF(HLOOKUP(O$13,'Quote Application form'!$C$113:$AR$264,ROW()-11,FALSE)=0,"",HLOOKUP(O$13,'Quote Application form'!$C$113:$AR$264,ROW()-11,FALSE)),"")</f>
        <v/>
      </c>
      <c r="P157" t="str">
        <f>IFERROR(IF(HLOOKUP(P$13,'Quote Application form'!$C$113:$AR$264,ROW()-11,FALSE)=0,"",HLOOKUP(P$13,'Quote Application form'!$C$113:$AR$264,ROW()-11,FALSE)),"")</f>
        <v/>
      </c>
      <c r="Q157" t="str">
        <f>IFERROR(IF(HLOOKUP(Q$13,'Quote Application form'!$C$113:$AR$264,ROW()-11,FALSE)=0,"",HLOOKUP(Q$13,'Quote Application form'!$C$113:$AR$264,ROW()-11,FALSE)),"")</f>
        <v/>
      </c>
      <c r="R157" t="str">
        <f>IFERROR(IF(HLOOKUP(R$13,'Quote Application form'!$C$113:$AR$264,ROW()-11,FALSE)=0,"",HLOOKUP(R$13,'Quote Application form'!$C$113:$AR$264,ROW()-11,FALSE)),"")</f>
        <v/>
      </c>
      <c r="S157" t="str">
        <f>IFERROR(IF(HLOOKUP(S$13,'Quote Application form'!$C$113:$AR$264,ROW()-11,FALSE)=0,"",HLOOKUP(S$13,'Quote Application form'!$C$113:$AR$264,ROW()-11,FALSE)),"")</f>
        <v/>
      </c>
      <c r="T157" t="str">
        <f>IFERROR(IF(HLOOKUP(T$13,'Quote Application form'!$C$113:$AR$264,ROW()-11,FALSE)=0,"",HLOOKUP(T$13,'Quote Application form'!$C$113:$AR$264,ROW()-11,FALSE)),"")</f>
        <v/>
      </c>
      <c r="U157" t="str">
        <f>IFERROR(IF(HLOOKUP(U$13,'Quote Application form'!$C$113:$AR$264,ROW()-11,FALSE)=0,"",HLOOKUP(U$13,'Quote Application form'!$C$113:$AR$264,ROW()-11,FALSE)),"")</f>
        <v/>
      </c>
      <c r="V157" t="str">
        <f>IFERROR(IF(HLOOKUP(V$13,'Quote Application form'!$C$113:$AR$264,ROW()-11,FALSE)=0,"",HLOOKUP(V$13,'Quote Application form'!$C$113:$AR$264,ROW()-11,FALSE)),"")</f>
        <v/>
      </c>
      <c r="W157" t="str">
        <f>IFERROR(IF(HLOOKUP(W$13,'Quote Application form'!$C$113:$AR$264,ROW()-11,FALSE)=0,"",HLOOKUP(W$13,'Quote Application form'!$C$113:$AR$264,ROW()-11,FALSE)),"")</f>
        <v/>
      </c>
      <c r="X157" t="str">
        <f>IFERROR(IF(HLOOKUP(X$13,'Quote Application form'!$C$113:$AR$264,ROW()-11,FALSE)=0,"",HLOOKUP(X$13,'Quote Application form'!$C$113:$AR$264,ROW()-11,FALSE)),"")</f>
        <v/>
      </c>
      <c r="Y157" t="str">
        <f>IFERROR(IF(HLOOKUP(Y$13,'Quote Application form'!$C$113:$AR$264,ROW()-11,FALSE)=0,"",HLOOKUP(Y$13,'Quote Application form'!$C$113:$AR$264,ROW()-11,FALSE)),"")</f>
        <v/>
      </c>
      <c r="Z157" t="str">
        <f>IFERROR(IF(HLOOKUP(Z$13,'Quote Application form'!$C$113:$AR$264,ROW()-11,FALSE)=0,"",HLOOKUP(Z$13,'Quote Application form'!$C$113:$AR$264,ROW()-11,FALSE)),"")</f>
        <v/>
      </c>
      <c r="AA157" t="str">
        <f>IFERROR(IF(HLOOKUP(AA$13,'Quote Application form'!$C$113:$AR$264,ROW()-11,FALSE)=0,"",HLOOKUP(AA$13,'Quote Application form'!$C$113:$AR$264,ROW()-11,FALSE)),"")</f>
        <v/>
      </c>
      <c r="AB157" t="str">
        <f>IFERROR(IF(HLOOKUP(AB$13,'Quote Application form'!$C$113:$AR$264,ROW()-11,FALSE)=0,"",HLOOKUP(AB$13,'Quote Application form'!$C$113:$AR$264,ROW()-11,FALSE)),"")</f>
        <v/>
      </c>
      <c r="AC157" t="str">
        <f>IFERROR(IF(HLOOKUP(AC$13,'Quote Application form'!$C$113:$AR$264,ROW()-11,FALSE)=0,"",HLOOKUP(AC$13,'Quote Application form'!$C$113:$AR$264,ROW()-11,FALSE)),"")</f>
        <v/>
      </c>
      <c r="AD157" t="str">
        <f>IFERROR(IF(HLOOKUP(AD$13,'Quote Application form'!$C$113:$AR$264,ROW()-11,FALSE)=0,"",HLOOKUP(AD$13,'Quote Application form'!$C$113:$AR$264,ROW()-11,FALSE)),"")</f>
        <v/>
      </c>
      <c r="AE157" t="str">
        <f>IFERROR(IF(HLOOKUP(AE$13,'Quote Application form'!$C$113:$AR$264,ROW()-11,FALSE)=0,"",HLOOKUP(AE$13,'Quote Application form'!$C$113:$AR$264,ROW()-11,FALSE)),"")</f>
        <v/>
      </c>
      <c r="AF157" t="str">
        <f>IF('Quote Application form'!AJ258=0,"",HLOOKUP(AF$13,'Quote Application form'!$C$113:$AR$264,ROW()-11,FALSE))</f>
        <v/>
      </c>
      <c r="AG157" t="str">
        <f>IF('Quote Application form'!AK258=0,"",HLOOKUP(AG$13,'Quote Application form'!$C$113:$AR$264,ROW()-11,FALSE))</f>
        <v/>
      </c>
      <c r="AH157" t="str">
        <f>IF('Quote Application form'!AL258=0,"",HLOOKUP(AH$13,'Quote Application form'!$C$113:$AR$264,ROW()-11,FALSE))</f>
        <v/>
      </c>
      <c r="AI157" t="str">
        <f>IF('Quote Application form'!AM258=0,"",HLOOKUP(AI$13,'Quote Application form'!$C$113:$AR$264,ROW()-11,FALSE))</f>
        <v/>
      </c>
      <c r="AJ157" t="str">
        <f>IF('Quote Application form'!AN258=0,"",HLOOKUP(AJ$13,'Quote Application form'!$C$113:$AR$264,ROW()-11,FALSE))</f>
        <v/>
      </c>
      <c r="AK157" t="str">
        <f>IF('Quote Application form'!AO258=0,"",HLOOKUP(AK$13,'Quote Application form'!$C$113:$AR$264,ROW()-11,FALSE))</f>
        <v/>
      </c>
      <c r="AL157" t="str">
        <f>IF('Quote Application form'!AP258=0,"",HLOOKUP(AL$13,'Quote Application form'!$C$113:$AR$264,ROW()-11,FALSE))</f>
        <v/>
      </c>
      <c r="AM157" t="str">
        <f>IF('Quote Application form'!AQ258=0,"",HLOOKUP(AM$13,'Quote Application form'!$C$113:$AR$264,ROW()-11,FALSE))</f>
        <v/>
      </c>
      <c r="AN157" t="str">
        <f>IF('Quote Application form'!AR258=0,"",HLOOKUP(AN$13,'Quote Application form'!$C$113:$AR$264,ROW()-11,FALSE))</f>
        <v/>
      </c>
      <c r="AO157" t="str">
        <f>IF('Quote Application form'!AS258=0,"",HLOOKUP(AO$13,'Quote Application form'!$C$113:$AR$264,ROW()-11,FALSE))</f>
        <v/>
      </c>
      <c r="AP157" t="str">
        <f>IF('Quote Application form'!AT258=0,"",HLOOKUP(AP$13,'Quote Application form'!$C$113:$AR$264,ROW()-11,FALSE))</f>
        <v/>
      </c>
    </row>
    <row r="158" spans="1:42" x14ac:dyDescent="0.2">
      <c r="A158" t="str">
        <f>IFERROR(IF(HLOOKUP(A$13,'Quote Application form'!$C$113:$AR$264,ROW()-11,FALSE)=0,"",HLOOKUP(A$13,'Quote Application form'!$C$113:$AR$264,ROW()-11,FALSE)),"")</f>
        <v/>
      </c>
      <c r="B158" t="str">
        <f>IFERROR(IF(HLOOKUP(B$13,'Quote Application form'!$C$113:$AR$264,ROW()-11,FALSE)=0,"",HLOOKUP(B$13,'Quote Application form'!$C$113:$AR$264,ROW()-11,FALSE)),"")</f>
        <v/>
      </c>
      <c r="C158" t="str">
        <f>IFERROR(IF(HLOOKUP(C$13,'Quote Application form'!$C$113:$AR$264,ROW()-11,FALSE)=0,"",HLOOKUP(C$13,'Quote Application form'!$C$113:$AR$264,ROW()-11,FALSE)),"")</f>
        <v/>
      </c>
      <c r="D158" t="str">
        <f>IFERROR(IF(HLOOKUP(D$13,'Quote Application form'!$C$113:$AR$264,ROW()-11,FALSE)=0,"",HLOOKUP(D$13,'Quote Application form'!$C$113:$AR$264,ROW()-11,FALSE)),"")</f>
        <v/>
      </c>
      <c r="E158" t="str">
        <f>IFERROR(IF(HLOOKUP(E$13,'Quote Application form'!$C$113:$AR$264,ROW()-11,FALSE)=0,"",HLOOKUP(E$13,'Quote Application form'!$C$113:$AR$264,ROW()-11,FALSE)),"")</f>
        <v/>
      </c>
      <c r="F158" t="str">
        <f>IFERROR(IF(HLOOKUP(F$13,'Quote Application form'!$C$113:$AR$264,ROW()-11,FALSE)=0,"",HLOOKUP(F$13,'Quote Application form'!$C$113:$AR$264,ROW()-11,FALSE)),"")</f>
        <v/>
      </c>
      <c r="G158" t="str">
        <f>IFERROR(IF(HLOOKUP(G$13,'Quote Application form'!$C$113:$AR$264,ROW()-11,FALSE)=0,"",HLOOKUP(G$13,'Quote Application form'!$C$113:$AR$264,ROW()-11,FALSE)),"")</f>
        <v/>
      </c>
      <c r="H158" t="str">
        <f>IFERROR(IF(HLOOKUP(H$13,'Quote Application form'!$C$113:$AR$264,ROW()-11,FALSE)=0,"",HLOOKUP(H$13,'Quote Application form'!$C$113:$AR$264,ROW()-11,FALSE)),"")</f>
        <v/>
      </c>
      <c r="I158" t="str">
        <f>IFERROR(IF(HLOOKUP(I$13,'Quote Application form'!$C$113:$AR$264,ROW()-11,FALSE)=0,"",HLOOKUP(I$13,'Quote Application form'!$C$113:$AR$264,ROW()-11,FALSE)),"")</f>
        <v/>
      </c>
      <c r="J158" t="str">
        <f>IFERROR(IF(HLOOKUP(J$13,'Quote Application form'!$C$113:$AR$264,ROW()-11,FALSE)=0,"",HLOOKUP(J$13,'Quote Application form'!$C$113:$AR$264,ROW()-11,FALSE)),"")</f>
        <v/>
      </c>
      <c r="K158" t="str">
        <f>IFERROR(IF(HLOOKUP(K$13,'Quote Application form'!$C$113:$AR$264,ROW()-11,FALSE)=0,"",HLOOKUP(K$13,'Quote Application form'!$C$113:$AR$264,ROW()-11,FALSE)),"")</f>
        <v/>
      </c>
      <c r="L158" t="str">
        <f>IFERROR(IF(HLOOKUP(L$13,'Quote Application form'!$C$113:$AR$264,ROW()-11,FALSE)=0,"",HLOOKUP(L$13,'Quote Application form'!$C$113:$AR$264,ROW()-11,FALSE)),"")</f>
        <v/>
      </c>
      <c r="M158" t="str">
        <f>IFERROR(IF(HLOOKUP(M$13,'Quote Application form'!$C$113:$AR$264,ROW()-11,FALSE)=0,"",HLOOKUP(M$13,'Quote Application form'!$C$113:$AR$264,ROW()-11,FALSE)),"")</f>
        <v/>
      </c>
      <c r="N158" t="str">
        <f>IFERROR(IF(HLOOKUP(N$13,'Quote Application form'!$C$113:$AR$264,ROW()-11,FALSE)=0,"",HLOOKUP(N$13,'Quote Application form'!$C$113:$AR$264,ROW()-11,FALSE)),"")</f>
        <v/>
      </c>
      <c r="O158" t="str">
        <f>IFERROR(IF(HLOOKUP(O$13,'Quote Application form'!$C$113:$AR$264,ROW()-11,FALSE)=0,"",HLOOKUP(O$13,'Quote Application form'!$C$113:$AR$264,ROW()-11,FALSE)),"")</f>
        <v/>
      </c>
      <c r="P158" t="str">
        <f>IFERROR(IF(HLOOKUP(P$13,'Quote Application form'!$C$113:$AR$264,ROW()-11,FALSE)=0,"",HLOOKUP(P$13,'Quote Application form'!$C$113:$AR$264,ROW()-11,FALSE)),"")</f>
        <v/>
      </c>
      <c r="Q158" t="str">
        <f>IFERROR(IF(HLOOKUP(Q$13,'Quote Application form'!$C$113:$AR$264,ROW()-11,FALSE)=0,"",HLOOKUP(Q$13,'Quote Application form'!$C$113:$AR$264,ROW()-11,FALSE)),"")</f>
        <v/>
      </c>
      <c r="R158" t="str">
        <f>IFERROR(IF(HLOOKUP(R$13,'Quote Application form'!$C$113:$AR$264,ROW()-11,FALSE)=0,"",HLOOKUP(R$13,'Quote Application form'!$C$113:$AR$264,ROW()-11,FALSE)),"")</f>
        <v/>
      </c>
      <c r="S158" t="str">
        <f>IFERROR(IF(HLOOKUP(S$13,'Quote Application form'!$C$113:$AR$264,ROW()-11,FALSE)=0,"",HLOOKUP(S$13,'Quote Application form'!$C$113:$AR$264,ROW()-11,FALSE)),"")</f>
        <v/>
      </c>
      <c r="T158" t="str">
        <f>IFERROR(IF(HLOOKUP(T$13,'Quote Application form'!$C$113:$AR$264,ROW()-11,FALSE)=0,"",HLOOKUP(T$13,'Quote Application form'!$C$113:$AR$264,ROW()-11,FALSE)),"")</f>
        <v/>
      </c>
      <c r="U158" t="str">
        <f>IFERROR(IF(HLOOKUP(U$13,'Quote Application form'!$C$113:$AR$264,ROW()-11,FALSE)=0,"",HLOOKUP(U$13,'Quote Application form'!$C$113:$AR$264,ROW()-11,FALSE)),"")</f>
        <v/>
      </c>
      <c r="V158" t="str">
        <f>IFERROR(IF(HLOOKUP(V$13,'Quote Application form'!$C$113:$AR$264,ROW()-11,FALSE)=0,"",HLOOKUP(V$13,'Quote Application form'!$C$113:$AR$264,ROW()-11,FALSE)),"")</f>
        <v/>
      </c>
      <c r="W158" t="str">
        <f>IFERROR(IF(HLOOKUP(W$13,'Quote Application form'!$C$113:$AR$264,ROW()-11,FALSE)=0,"",HLOOKUP(W$13,'Quote Application form'!$C$113:$AR$264,ROW()-11,FALSE)),"")</f>
        <v/>
      </c>
      <c r="X158" t="str">
        <f>IFERROR(IF(HLOOKUP(X$13,'Quote Application form'!$C$113:$AR$264,ROW()-11,FALSE)=0,"",HLOOKUP(X$13,'Quote Application form'!$C$113:$AR$264,ROW()-11,FALSE)),"")</f>
        <v/>
      </c>
      <c r="Y158" t="str">
        <f>IFERROR(IF(HLOOKUP(Y$13,'Quote Application form'!$C$113:$AR$264,ROW()-11,FALSE)=0,"",HLOOKUP(Y$13,'Quote Application form'!$C$113:$AR$264,ROW()-11,FALSE)),"")</f>
        <v/>
      </c>
      <c r="Z158" t="str">
        <f>IFERROR(IF(HLOOKUP(Z$13,'Quote Application form'!$C$113:$AR$264,ROW()-11,FALSE)=0,"",HLOOKUP(Z$13,'Quote Application form'!$C$113:$AR$264,ROW()-11,FALSE)),"")</f>
        <v/>
      </c>
      <c r="AA158" t="str">
        <f>IFERROR(IF(HLOOKUP(AA$13,'Quote Application form'!$C$113:$AR$264,ROW()-11,FALSE)=0,"",HLOOKUP(AA$13,'Quote Application form'!$C$113:$AR$264,ROW()-11,FALSE)),"")</f>
        <v/>
      </c>
      <c r="AB158" t="str">
        <f>IFERROR(IF(HLOOKUP(AB$13,'Quote Application form'!$C$113:$AR$264,ROW()-11,FALSE)=0,"",HLOOKUP(AB$13,'Quote Application form'!$C$113:$AR$264,ROW()-11,FALSE)),"")</f>
        <v/>
      </c>
      <c r="AC158" t="str">
        <f>IFERROR(IF(HLOOKUP(AC$13,'Quote Application form'!$C$113:$AR$264,ROW()-11,FALSE)=0,"",HLOOKUP(AC$13,'Quote Application form'!$C$113:$AR$264,ROW()-11,FALSE)),"")</f>
        <v/>
      </c>
      <c r="AD158" t="str">
        <f>IFERROR(IF(HLOOKUP(AD$13,'Quote Application form'!$C$113:$AR$264,ROW()-11,FALSE)=0,"",HLOOKUP(AD$13,'Quote Application form'!$C$113:$AR$264,ROW()-11,FALSE)),"")</f>
        <v/>
      </c>
      <c r="AE158" t="str">
        <f>IFERROR(IF(HLOOKUP(AE$13,'Quote Application form'!$C$113:$AR$264,ROW()-11,FALSE)=0,"",HLOOKUP(AE$13,'Quote Application form'!$C$113:$AR$264,ROW()-11,FALSE)),"")</f>
        <v/>
      </c>
      <c r="AF158" t="str">
        <f>IF('Quote Application form'!AJ259=0,"",HLOOKUP(AF$13,'Quote Application form'!$C$113:$AR$264,ROW()-11,FALSE))</f>
        <v/>
      </c>
      <c r="AG158" t="str">
        <f>IF('Quote Application form'!AK259=0,"",HLOOKUP(AG$13,'Quote Application form'!$C$113:$AR$264,ROW()-11,FALSE))</f>
        <v/>
      </c>
      <c r="AH158" t="str">
        <f>IF('Quote Application form'!AL259=0,"",HLOOKUP(AH$13,'Quote Application form'!$C$113:$AR$264,ROW()-11,FALSE))</f>
        <v/>
      </c>
      <c r="AI158" t="str">
        <f>IF('Quote Application form'!AM259=0,"",HLOOKUP(AI$13,'Quote Application form'!$C$113:$AR$264,ROW()-11,FALSE))</f>
        <v/>
      </c>
      <c r="AJ158" t="str">
        <f>IF('Quote Application form'!AN259=0,"",HLOOKUP(AJ$13,'Quote Application form'!$C$113:$AR$264,ROW()-11,FALSE))</f>
        <v/>
      </c>
      <c r="AK158" t="str">
        <f>IF('Quote Application form'!AO259=0,"",HLOOKUP(AK$13,'Quote Application form'!$C$113:$AR$264,ROW()-11,FALSE))</f>
        <v/>
      </c>
      <c r="AL158" t="str">
        <f>IF('Quote Application form'!AP259=0,"",HLOOKUP(AL$13,'Quote Application form'!$C$113:$AR$264,ROW()-11,FALSE))</f>
        <v/>
      </c>
      <c r="AM158" t="str">
        <f>IF('Quote Application form'!AQ259=0,"",HLOOKUP(AM$13,'Quote Application form'!$C$113:$AR$264,ROW()-11,FALSE))</f>
        <v/>
      </c>
      <c r="AN158" t="str">
        <f>IF('Quote Application form'!AR259=0,"",HLOOKUP(AN$13,'Quote Application form'!$C$113:$AR$264,ROW()-11,FALSE))</f>
        <v/>
      </c>
      <c r="AO158" t="str">
        <f>IF('Quote Application form'!AS259=0,"",HLOOKUP(AO$13,'Quote Application form'!$C$113:$AR$264,ROW()-11,FALSE))</f>
        <v/>
      </c>
      <c r="AP158" t="str">
        <f>IF('Quote Application form'!AT259=0,"",HLOOKUP(AP$13,'Quote Application form'!$C$113:$AR$264,ROW()-11,FALSE))</f>
        <v/>
      </c>
    </row>
    <row r="159" spans="1:42" x14ac:dyDescent="0.2">
      <c r="A159" t="str">
        <f>IFERROR(IF(HLOOKUP(A$13,'Quote Application form'!$C$113:$AR$264,ROW()-11,FALSE)=0,"",HLOOKUP(A$13,'Quote Application form'!$C$113:$AR$264,ROW()-11,FALSE)),"")</f>
        <v/>
      </c>
      <c r="B159" t="str">
        <f>IFERROR(IF(HLOOKUP(B$13,'Quote Application form'!$C$113:$AR$264,ROW()-11,FALSE)=0,"",HLOOKUP(B$13,'Quote Application form'!$C$113:$AR$264,ROW()-11,FALSE)),"")</f>
        <v/>
      </c>
      <c r="C159" t="str">
        <f>IFERROR(IF(HLOOKUP(C$13,'Quote Application form'!$C$113:$AR$264,ROW()-11,FALSE)=0,"",HLOOKUP(C$13,'Quote Application form'!$C$113:$AR$264,ROW()-11,FALSE)),"")</f>
        <v/>
      </c>
      <c r="D159" t="str">
        <f>IFERROR(IF(HLOOKUP(D$13,'Quote Application form'!$C$113:$AR$264,ROW()-11,FALSE)=0,"",HLOOKUP(D$13,'Quote Application form'!$C$113:$AR$264,ROW()-11,FALSE)),"")</f>
        <v/>
      </c>
      <c r="E159" t="str">
        <f>IFERROR(IF(HLOOKUP(E$13,'Quote Application form'!$C$113:$AR$264,ROW()-11,FALSE)=0,"",HLOOKUP(E$13,'Quote Application form'!$C$113:$AR$264,ROW()-11,FALSE)),"")</f>
        <v/>
      </c>
      <c r="F159" t="str">
        <f>IFERROR(IF(HLOOKUP(F$13,'Quote Application form'!$C$113:$AR$264,ROW()-11,FALSE)=0,"",HLOOKUP(F$13,'Quote Application form'!$C$113:$AR$264,ROW()-11,FALSE)),"")</f>
        <v/>
      </c>
      <c r="G159" t="str">
        <f>IFERROR(IF(HLOOKUP(G$13,'Quote Application form'!$C$113:$AR$264,ROW()-11,FALSE)=0,"",HLOOKUP(G$13,'Quote Application form'!$C$113:$AR$264,ROW()-11,FALSE)),"")</f>
        <v/>
      </c>
      <c r="H159" t="str">
        <f>IFERROR(IF(HLOOKUP(H$13,'Quote Application form'!$C$113:$AR$264,ROW()-11,FALSE)=0,"",HLOOKUP(H$13,'Quote Application form'!$C$113:$AR$264,ROW()-11,FALSE)),"")</f>
        <v/>
      </c>
      <c r="I159" t="str">
        <f>IFERROR(IF(HLOOKUP(I$13,'Quote Application form'!$C$113:$AR$264,ROW()-11,FALSE)=0,"",HLOOKUP(I$13,'Quote Application form'!$C$113:$AR$264,ROW()-11,FALSE)),"")</f>
        <v/>
      </c>
      <c r="J159" t="str">
        <f>IFERROR(IF(HLOOKUP(J$13,'Quote Application form'!$C$113:$AR$264,ROW()-11,FALSE)=0,"",HLOOKUP(J$13,'Quote Application form'!$C$113:$AR$264,ROW()-11,FALSE)),"")</f>
        <v/>
      </c>
      <c r="K159" t="str">
        <f>IFERROR(IF(HLOOKUP(K$13,'Quote Application form'!$C$113:$AR$264,ROW()-11,FALSE)=0,"",HLOOKUP(K$13,'Quote Application form'!$C$113:$AR$264,ROW()-11,FALSE)),"")</f>
        <v/>
      </c>
      <c r="L159" t="str">
        <f>IFERROR(IF(HLOOKUP(L$13,'Quote Application form'!$C$113:$AR$264,ROW()-11,FALSE)=0,"",HLOOKUP(L$13,'Quote Application form'!$C$113:$AR$264,ROW()-11,FALSE)),"")</f>
        <v/>
      </c>
      <c r="M159" t="str">
        <f>IFERROR(IF(HLOOKUP(M$13,'Quote Application form'!$C$113:$AR$264,ROW()-11,FALSE)=0,"",HLOOKUP(M$13,'Quote Application form'!$C$113:$AR$264,ROW()-11,FALSE)),"")</f>
        <v/>
      </c>
      <c r="N159" t="str">
        <f>IFERROR(IF(HLOOKUP(N$13,'Quote Application form'!$C$113:$AR$264,ROW()-11,FALSE)=0,"",HLOOKUP(N$13,'Quote Application form'!$C$113:$AR$264,ROW()-11,FALSE)),"")</f>
        <v/>
      </c>
      <c r="O159" t="str">
        <f>IFERROR(IF(HLOOKUP(O$13,'Quote Application form'!$C$113:$AR$264,ROW()-11,FALSE)=0,"",HLOOKUP(O$13,'Quote Application form'!$C$113:$AR$264,ROW()-11,FALSE)),"")</f>
        <v/>
      </c>
      <c r="P159" t="str">
        <f>IFERROR(IF(HLOOKUP(P$13,'Quote Application form'!$C$113:$AR$264,ROW()-11,FALSE)=0,"",HLOOKUP(P$13,'Quote Application form'!$C$113:$AR$264,ROW()-11,FALSE)),"")</f>
        <v/>
      </c>
      <c r="Q159" t="str">
        <f>IFERROR(IF(HLOOKUP(Q$13,'Quote Application form'!$C$113:$AR$264,ROW()-11,FALSE)=0,"",HLOOKUP(Q$13,'Quote Application form'!$C$113:$AR$264,ROW()-11,FALSE)),"")</f>
        <v/>
      </c>
      <c r="R159" t="str">
        <f>IFERROR(IF(HLOOKUP(R$13,'Quote Application form'!$C$113:$AR$264,ROW()-11,FALSE)=0,"",HLOOKUP(R$13,'Quote Application form'!$C$113:$AR$264,ROW()-11,FALSE)),"")</f>
        <v/>
      </c>
      <c r="S159" t="str">
        <f>IFERROR(IF(HLOOKUP(S$13,'Quote Application form'!$C$113:$AR$264,ROW()-11,FALSE)=0,"",HLOOKUP(S$13,'Quote Application form'!$C$113:$AR$264,ROW()-11,FALSE)),"")</f>
        <v/>
      </c>
      <c r="T159" t="str">
        <f>IFERROR(IF(HLOOKUP(T$13,'Quote Application form'!$C$113:$AR$264,ROW()-11,FALSE)=0,"",HLOOKUP(T$13,'Quote Application form'!$C$113:$AR$264,ROW()-11,FALSE)),"")</f>
        <v/>
      </c>
      <c r="U159" t="str">
        <f>IFERROR(IF(HLOOKUP(U$13,'Quote Application form'!$C$113:$AR$264,ROW()-11,FALSE)=0,"",HLOOKUP(U$13,'Quote Application form'!$C$113:$AR$264,ROW()-11,FALSE)),"")</f>
        <v/>
      </c>
      <c r="V159" t="str">
        <f>IFERROR(IF(HLOOKUP(V$13,'Quote Application form'!$C$113:$AR$264,ROW()-11,FALSE)=0,"",HLOOKUP(V$13,'Quote Application form'!$C$113:$AR$264,ROW()-11,FALSE)),"")</f>
        <v/>
      </c>
      <c r="W159" t="str">
        <f>IFERROR(IF(HLOOKUP(W$13,'Quote Application form'!$C$113:$AR$264,ROW()-11,FALSE)=0,"",HLOOKUP(W$13,'Quote Application form'!$C$113:$AR$264,ROW()-11,FALSE)),"")</f>
        <v/>
      </c>
      <c r="X159" t="str">
        <f>IFERROR(IF(HLOOKUP(X$13,'Quote Application form'!$C$113:$AR$264,ROW()-11,FALSE)=0,"",HLOOKUP(X$13,'Quote Application form'!$C$113:$AR$264,ROW()-11,FALSE)),"")</f>
        <v/>
      </c>
      <c r="Y159" t="str">
        <f>IFERROR(IF(HLOOKUP(Y$13,'Quote Application form'!$C$113:$AR$264,ROW()-11,FALSE)=0,"",HLOOKUP(Y$13,'Quote Application form'!$C$113:$AR$264,ROW()-11,FALSE)),"")</f>
        <v/>
      </c>
      <c r="Z159" t="str">
        <f>IFERROR(IF(HLOOKUP(Z$13,'Quote Application form'!$C$113:$AR$264,ROW()-11,FALSE)=0,"",HLOOKUP(Z$13,'Quote Application form'!$C$113:$AR$264,ROW()-11,FALSE)),"")</f>
        <v/>
      </c>
      <c r="AA159" t="str">
        <f>IFERROR(IF(HLOOKUP(AA$13,'Quote Application form'!$C$113:$AR$264,ROW()-11,FALSE)=0,"",HLOOKUP(AA$13,'Quote Application form'!$C$113:$AR$264,ROW()-11,FALSE)),"")</f>
        <v/>
      </c>
      <c r="AB159" t="str">
        <f>IFERROR(IF(HLOOKUP(AB$13,'Quote Application form'!$C$113:$AR$264,ROW()-11,FALSE)=0,"",HLOOKUP(AB$13,'Quote Application form'!$C$113:$AR$264,ROW()-11,FALSE)),"")</f>
        <v/>
      </c>
      <c r="AC159" t="str">
        <f>IFERROR(IF(HLOOKUP(AC$13,'Quote Application form'!$C$113:$AR$264,ROW()-11,FALSE)=0,"",HLOOKUP(AC$13,'Quote Application form'!$C$113:$AR$264,ROW()-11,FALSE)),"")</f>
        <v/>
      </c>
      <c r="AD159" t="str">
        <f>IFERROR(IF(HLOOKUP(AD$13,'Quote Application form'!$C$113:$AR$264,ROW()-11,FALSE)=0,"",HLOOKUP(AD$13,'Quote Application form'!$C$113:$AR$264,ROW()-11,FALSE)),"")</f>
        <v/>
      </c>
      <c r="AE159" t="str">
        <f>IFERROR(IF(HLOOKUP(AE$13,'Quote Application form'!$C$113:$AR$264,ROW()-11,FALSE)=0,"",HLOOKUP(AE$13,'Quote Application form'!$C$113:$AR$264,ROW()-11,FALSE)),"")</f>
        <v/>
      </c>
      <c r="AF159" t="str">
        <f>IF('Quote Application form'!AJ260=0,"",HLOOKUP(AF$13,'Quote Application form'!$C$113:$AR$264,ROW()-11,FALSE))</f>
        <v/>
      </c>
      <c r="AG159" t="str">
        <f>IF('Quote Application form'!AK260=0,"",HLOOKUP(AG$13,'Quote Application form'!$C$113:$AR$264,ROW()-11,FALSE))</f>
        <v/>
      </c>
      <c r="AH159" t="str">
        <f>IF('Quote Application form'!AL260=0,"",HLOOKUP(AH$13,'Quote Application form'!$C$113:$AR$264,ROW()-11,FALSE))</f>
        <v/>
      </c>
      <c r="AI159" t="str">
        <f>IF('Quote Application form'!AM260=0,"",HLOOKUP(AI$13,'Quote Application form'!$C$113:$AR$264,ROW()-11,FALSE))</f>
        <v/>
      </c>
      <c r="AJ159" t="str">
        <f>IF('Quote Application form'!AN260=0,"",HLOOKUP(AJ$13,'Quote Application form'!$C$113:$AR$264,ROW()-11,FALSE))</f>
        <v/>
      </c>
      <c r="AK159" t="str">
        <f>IF('Quote Application form'!AO260=0,"",HLOOKUP(AK$13,'Quote Application form'!$C$113:$AR$264,ROW()-11,FALSE))</f>
        <v/>
      </c>
      <c r="AL159" t="str">
        <f>IF('Quote Application form'!AP260=0,"",HLOOKUP(AL$13,'Quote Application form'!$C$113:$AR$264,ROW()-11,FALSE))</f>
        <v/>
      </c>
      <c r="AM159" t="str">
        <f>IF('Quote Application form'!AQ260=0,"",HLOOKUP(AM$13,'Quote Application form'!$C$113:$AR$264,ROW()-11,FALSE))</f>
        <v/>
      </c>
      <c r="AN159" t="str">
        <f>IF('Quote Application form'!AR260=0,"",HLOOKUP(AN$13,'Quote Application form'!$C$113:$AR$264,ROW()-11,FALSE))</f>
        <v/>
      </c>
      <c r="AO159" t="str">
        <f>IF('Quote Application form'!AS260=0,"",HLOOKUP(AO$13,'Quote Application form'!$C$113:$AR$264,ROW()-11,FALSE))</f>
        <v/>
      </c>
      <c r="AP159" t="str">
        <f>IF('Quote Application form'!AT260=0,"",HLOOKUP(AP$13,'Quote Application form'!$C$113:$AR$264,ROW()-11,FALSE))</f>
        <v/>
      </c>
    </row>
    <row r="160" spans="1:42" x14ac:dyDescent="0.2">
      <c r="A160" t="str">
        <f>IFERROR(IF(HLOOKUP(A$13,'Quote Application form'!$C$113:$AR$264,ROW()-11,FALSE)=0,"",HLOOKUP(A$13,'Quote Application form'!$C$113:$AR$264,ROW()-11,FALSE)),"")</f>
        <v/>
      </c>
      <c r="B160" t="str">
        <f>IFERROR(IF(HLOOKUP(B$13,'Quote Application form'!$C$113:$AR$264,ROW()-11,FALSE)=0,"",HLOOKUP(B$13,'Quote Application form'!$C$113:$AR$264,ROW()-11,FALSE)),"")</f>
        <v/>
      </c>
      <c r="C160" t="str">
        <f>IFERROR(IF(HLOOKUP(C$13,'Quote Application form'!$C$113:$AR$264,ROW()-11,FALSE)=0,"",HLOOKUP(C$13,'Quote Application form'!$C$113:$AR$264,ROW()-11,FALSE)),"")</f>
        <v/>
      </c>
      <c r="D160" t="str">
        <f>IFERROR(IF(HLOOKUP(D$13,'Quote Application form'!$C$113:$AR$264,ROW()-11,FALSE)=0,"",HLOOKUP(D$13,'Quote Application form'!$C$113:$AR$264,ROW()-11,FALSE)),"")</f>
        <v/>
      </c>
      <c r="E160" t="str">
        <f>IFERROR(IF(HLOOKUP(E$13,'Quote Application form'!$C$113:$AR$264,ROW()-11,FALSE)=0,"",HLOOKUP(E$13,'Quote Application form'!$C$113:$AR$264,ROW()-11,FALSE)),"")</f>
        <v/>
      </c>
      <c r="F160" t="str">
        <f>IFERROR(IF(HLOOKUP(F$13,'Quote Application form'!$C$113:$AR$264,ROW()-11,FALSE)=0,"",HLOOKUP(F$13,'Quote Application form'!$C$113:$AR$264,ROW()-11,FALSE)),"")</f>
        <v/>
      </c>
      <c r="G160" t="str">
        <f>IFERROR(IF(HLOOKUP(G$13,'Quote Application form'!$C$113:$AR$264,ROW()-11,FALSE)=0,"",HLOOKUP(G$13,'Quote Application form'!$C$113:$AR$264,ROW()-11,FALSE)),"")</f>
        <v/>
      </c>
      <c r="H160" t="str">
        <f>IFERROR(IF(HLOOKUP(H$13,'Quote Application form'!$C$113:$AR$264,ROW()-11,FALSE)=0,"",HLOOKUP(H$13,'Quote Application form'!$C$113:$AR$264,ROW()-11,FALSE)),"")</f>
        <v/>
      </c>
      <c r="I160" t="str">
        <f>IFERROR(IF(HLOOKUP(I$13,'Quote Application form'!$C$113:$AR$264,ROW()-11,FALSE)=0,"",HLOOKUP(I$13,'Quote Application form'!$C$113:$AR$264,ROW()-11,FALSE)),"")</f>
        <v/>
      </c>
      <c r="J160" t="str">
        <f>IFERROR(IF(HLOOKUP(J$13,'Quote Application form'!$C$113:$AR$264,ROW()-11,FALSE)=0,"",HLOOKUP(J$13,'Quote Application form'!$C$113:$AR$264,ROW()-11,FALSE)),"")</f>
        <v/>
      </c>
      <c r="K160" t="str">
        <f>IFERROR(IF(HLOOKUP(K$13,'Quote Application form'!$C$113:$AR$264,ROW()-11,FALSE)=0,"",HLOOKUP(K$13,'Quote Application form'!$C$113:$AR$264,ROW()-11,FALSE)),"")</f>
        <v/>
      </c>
      <c r="L160" t="str">
        <f>IFERROR(IF(HLOOKUP(L$13,'Quote Application form'!$C$113:$AR$264,ROW()-11,FALSE)=0,"",HLOOKUP(L$13,'Quote Application form'!$C$113:$AR$264,ROW()-11,FALSE)),"")</f>
        <v/>
      </c>
      <c r="M160" t="str">
        <f>IFERROR(IF(HLOOKUP(M$13,'Quote Application form'!$C$113:$AR$264,ROW()-11,FALSE)=0,"",HLOOKUP(M$13,'Quote Application form'!$C$113:$AR$264,ROW()-11,FALSE)),"")</f>
        <v/>
      </c>
      <c r="N160" t="str">
        <f>IFERROR(IF(HLOOKUP(N$13,'Quote Application form'!$C$113:$AR$264,ROW()-11,FALSE)=0,"",HLOOKUP(N$13,'Quote Application form'!$C$113:$AR$264,ROW()-11,FALSE)),"")</f>
        <v/>
      </c>
      <c r="O160" t="str">
        <f>IFERROR(IF(HLOOKUP(O$13,'Quote Application form'!$C$113:$AR$264,ROW()-11,FALSE)=0,"",HLOOKUP(O$13,'Quote Application form'!$C$113:$AR$264,ROW()-11,FALSE)),"")</f>
        <v/>
      </c>
      <c r="P160" t="str">
        <f>IFERROR(IF(HLOOKUP(P$13,'Quote Application form'!$C$113:$AR$264,ROW()-11,FALSE)=0,"",HLOOKUP(P$13,'Quote Application form'!$C$113:$AR$264,ROW()-11,FALSE)),"")</f>
        <v/>
      </c>
      <c r="Q160" t="str">
        <f>IFERROR(IF(HLOOKUP(Q$13,'Quote Application form'!$C$113:$AR$264,ROW()-11,FALSE)=0,"",HLOOKUP(Q$13,'Quote Application form'!$C$113:$AR$264,ROW()-11,FALSE)),"")</f>
        <v/>
      </c>
      <c r="R160" t="str">
        <f>IFERROR(IF(HLOOKUP(R$13,'Quote Application form'!$C$113:$AR$264,ROW()-11,FALSE)=0,"",HLOOKUP(R$13,'Quote Application form'!$C$113:$AR$264,ROW()-11,FALSE)),"")</f>
        <v/>
      </c>
      <c r="S160" t="str">
        <f>IFERROR(IF(HLOOKUP(S$13,'Quote Application form'!$C$113:$AR$264,ROW()-11,FALSE)=0,"",HLOOKUP(S$13,'Quote Application form'!$C$113:$AR$264,ROW()-11,FALSE)),"")</f>
        <v/>
      </c>
      <c r="T160" t="str">
        <f>IFERROR(IF(HLOOKUP(T$13,'Quote Application form'!$C$113:$AR$264,ROW()-11,FALSE)=0,"",HLOOKUP(T$13,'Quote Application form'!$C$113:$AR$264,ROW()-11,FALSE)),"")</f>
        <v/>
      </c>
      <c r="U160" t="str">
        <f>IFERROR(IF(HLOOKUP(U$13,'Quote Application form'!$C$113:$AR$264,ROW()-11,FALSE)=0,"",HLOOKUP(U$13,'Quote Application form'!$C$113:$AR$264,ROW()-11,FALSE)),"")</f>
        <v/>
      </c>
      <c r="V160" t="str">
        <f>IFERROR(IF(HLOOKUP(V$13,'Quote Application form'!$C$113:$AR$264,ROW()-11,FALSE)=0,"",HLOOKUP(V$13,'Quote Application form'!$C$113:$AR$264,ROW()-11,FALSE)),"")</f>
        <v/>
      </c>
      <c r="W160" t="str">
        <f>IFERROR(IF(HLOOKUP(W$13,'Quote Application form'!$C$113:$AR$264,ROW()-11,FALSE)=0,"",HLOOKUP(W$13,'Quote Application form'!$C$113:$AR$264,ROW()-11,FALSE)),"")</f>
        <v/>
      </c>
      <c r="X160" t="str">
        <f>IFERROR(IF(HLOOKUP(X$13,'Quote Application form'!$C$113:$AR$264,ROW()-11,FALSE)=0,"",HLOOKUP(X$13,'Quote Application form'!$C$113:$AR$264,ROW()-11,FALSE)),"")</f>
        <v/>
      </c>
      <c r="Y160" t="str">
        <f>IFERROR(IF(HLOOKUP(Y$13,'Quote Application form'!$C$113:$AR$264,ROW()-11,FALSE)=0,"",HLOOKUP(Y$13,'Quote Application form'!$C$113:$AR$264,ROW()-11,FALSE)),"")</f>
        <v/>
      </c>
      <c r="Z160" t="str">
        <f>IFERROR(IF(HLOOKUP(Z$13,'Quote Application form'!$C$113:$AR$264,ROW()-11,FALSE)=0,"",HLOOKUP(Z$13,'Quote Application form'!$C$113:$AR$264,ROW()-11,FALSE)),"")</f>
        <v/>
      </c>
      <c r="AA160" t="str">
        <f>IFERROR(IF(HLOOKUP(AA$13,'Quote Application form'!$C$113:$AR$264,ROW()-11,FALSE)=0,"",HLOOKUP(AA$13,'Quote Application form'!$C$113:$AR$264,ROW()-11,FALSE)),"")</f>
        <v/>
      </c>
      <c r="AB160" t="str">
        <f>IFERROR(IF(HLOOKUP(AB$13,'Quote Application form'!$C$113:$AR$264,ROW()-11,FALSE)=0,"",HLOOKUP(AB$13,'Quote Application form'!$C$113:$AR$264,ROW()-11,FALSE)),"")</f>
        <v/>
      </c>
      <c r="AC160" t="str">
        <f>IFERROR(IF(HLOOKUP(AC$13,'Quote Application form'!$C$113:$AR$264,ROW()-11,FALSE)=0,"",HLOOKUP(AC$13,'Quote Application form'!$C$113:$AR$264,ROW()-11,FALSE)),"")</f>
        <v/>
      </c>
      <c r="AD160" t="str">
        <f>IFERROR(IF(HLOOKUP(AD$13,'Quote Application form'!$C$113:$AR$264,ROW()-11,FALSE)=0,"",HLOOKUP(AD$13,'Quote Application form'!$C$113:$AR$264,ROW()-11,FALSE)),"")</f>
        <v/>
      </c>
      <c r="AE160" t="str">
        <f>IFERROR(IF(HLOOKUP(AE$13,'Quote Application form'!$C$113:$AR$264,ROW()-11,FALSE)=0,"",HLOOKUP(AE$13,'Quote Application form'!$C$113:$AR$264,ROW()-11,FALSE)),"")</f>
        <v/>
      </c>
      <c r="AF160" t="str">
        <f>IF('Quote Application form'!AJ261=0,"",HLOOKUP(AF$13,'Quote Application form'!$C$113:$AR$264,ROW()-11,FALSE))</f>
        <v/>
      </c>
      <c r="AG160" t="str">
        <f>IF('Quote Application form'!AK261=0,"",HLOOKUP(AG$13,'Quote Application form'!$C$113:$AR$264,ROW()-11,FALSE))</f>
        <v/>
      </c>
      <c r="AH160" t="str">
        <f>IF('Quote Application form'!AL261=0,"",HLOOKUP(AH$13,'Quote Application form'!$C$113:$AR$264,ROW()-11,FALSE))</f>
        <v/>
      </c>
      <c r="AI160" t="str">
        <f>IF('Quote Application form'!AM261=0,"",HLOOKUP(AI$13,'Quote Application form'!$C$113:$AR$264,ROW()-11,FALSE))</f>
        <v/>
      </c>
      <c r="AJ160" t="str">
        <f>IF('Quote Application form'!AN261=0,"",HLOOKUP(AJ$13,'Quote Application form'!$C$113:$AR$264,ROW()-11,FALSE))</f>
        <v/>
      </c>
      <c r="AK160" t="str">
        <f>IF('Quote Application form'!AO261=0,"",HLOOKUP(AK$13,'Quote Application form'!$C$113:$AR$264,ROW()-11,FALSE))</f>
        <v/>
      </c>
      <c r="AL160" t="str">
        <f>IF('Quote Application form'!AP261=0,"",HLOOKUP(AL$13,'Quote Application form'!$C$113:$AR$264,ROW()-11,FALSE))</f>
        <v/>
      </c>
      <c r="AM160" t="str">
        <f>IF('Quote Application form'!AQ261=0,"",HLOOKUP(AM$13,'Quote Application form'!$C$113:$AR$264,ROW()-11,FALSE))</f>
        <v/>
      </c>
      <c r="AN160" t="str">
        <f>IF('Quote Application form'!AR261=0,"",HLOOKUP(AN$13,'Quote Application form'!$C$113:$AR$264,ROW()-11,FALSE))</f>
        <v/>
      </c>
      <c r="AO160" t="str">
        <f>IF('Quote Application form'!AS261=0,"",HLOOKUP(AO$13,'Quote Application form'!$C$113:$AR$264,ROW()-11,FALSE))</f>
        <v/>
      </c>
      <c r="AP160" t="str">
        <f>IF('Quote Application form'!AT261=0,"",HLOOKUP(AP$13,'Quote Application form'!$C$113:$AR$264,ROW()-11,FALSE))</f>
        <v/>
      </c>
    </row>
    <row r="161" spans="1:42" x14ac:dyDescent="0.2">
      <c r="A161" t="str">
        <f>IFERROR(IF(HLOOKUP(A$13,'Quote Application form'!$C$113:$AR$264,ROW()-11,FALSE)=0,"",HLOOKUP(A$13,'Quote Application form'!$C$113:$AR$264,ROW()-11,FALSE)),"")</f>
        <v/>
      </c>
      <c r="B161" t="str">
        <f>IFERROR(IF(HLOOKUP(B$13,'Quote Application form'!$C$113:$AR$264,ROW()-11,FALSE)=0,"",HLOOKUP(B$13,'Quote Application form'!$C$113:$AR$264,ROW()-11,FALSE)),"")</f>
        <v/>
      </c>
      <c r="C161" t="str">
        <f>IFERROR(IF(HLOOKUP(C$13,'Quote Application form'!$C$113:$AR$264,ROW()-11,FALSE)=0,"",HLOOKUP(C$13,'Quote Application form'!$C$113:$AR$264,ROW()-11,FALSE)),"")</f>
        <v/>
      </c>
      <c r="D161" t="str">
        <f>IFERROR(IF(HLOOKUP(D$13,'Quote Application form'!$C$113:$AR$264,ROW()-11,FALSE)=0,"",HLOOKUP(D$13,'Quote Application form'!$C$113:$AR$264,ROW()-11,FALSE)),"")</f>
        <v/>
      </c>
      <c r="E161" t="str">
        <f>IFERROR(IF(HLOOKUP(E$13,'Quote Application form'!$C$113:$AR$264,ROW()-11,FALSE)=0,"",HLOOKUP(E$13,'Quote Application form'!$C$113:$AR$264,ROW()-11,FALSE)),"")</f>
        <v/>
      </c>
      <c r="F161" t="str">
        <f>IFERROR(IF(HLOOKUP(F$13,'Quote Application form'!$C$113:$AR$264,ROW()-11,FALSE)=0,"",HLOOKUP(F$13,'Quote Application form'!$C$113:$AR$264,ROW()-11,FALSE)),"")</f>
        <v/>
      </c>
      <c r="G161" t="str">
        <f>IFERROR(IF(HLOOKUP(G$13,'Quote Application form'!$C$113:$AR$264,ROW()-11,FALSE)=0,"",HLOOKUP(G$13,'Quote Application form'!$C$113:$AR$264,ROW()-11,FALSE)),"")</f>
        <v/>
      </c>
      <c r="H161" t="str">
        <f>IFERROR(IF(HLOOKUP(H$13,'Quote Application form'!$C$113:$AR$264,ROW()-11,FALSE)=0,"",HLOOKUP(H$13,'Quote Application form'!$C$113:$AR$264,ROW()-11,FALSE)),"")</f>
        <v/>
      </c>
      <c r="I161" t="str">
        <f>IFERROR(IF(HLOOKUP(I$13,'Quote Application form'!$C$113:$AR$264,ROW()-11,FALSE)=0,"",HLOOKUP(I$13,'Quote Application form'!$C$113:$AR$264,ROW()-11,FALSE)),"")</f>
        <v/>
      </c>
      <c r="J161" t="str">
        <f>IFERROR(IF(HLOOKUP(J$13,'Quote Application form'!$C$113:$AR$264,ROW()-11,FALSE)=0,"",HLOOKUP(J$13,'Quote Application form'!$C$113:$AR$264,ROW()-11,FALSE)),"")</f>
        <v/>
      </c>
      <c r="K161" t="str">
        <f>IFERROR(IF(HLOOKUP(K$13,'Quote Application form'!$C$113:$AR$264,ROW()-11,FALSE)=0,"",HLOOKUP(K$13,'Quote Application form'!$C$113:$AR$264,ROW()-11,FALSE)),"")</f>
        <v/>
      </c>
      <c r="L161" t="str">
        <f>IFERROR(IF(HLOOKUP(L$13,'Quote Application form'!$C$113:$AR$264,ROW()-11,FALSE)=0,"",HLOOKUP(L$13,'Quote Application form'!$C$113:$AR$264,ROW()-11,FALSE)),"")</f>
        <v/>
      </c>
      <c r="M161" t="str">
        <f>IFERROR(IF(HLOOKUP(M$13,'Quote Application form'!$C$113:$AR$264,ROW()-11,FALSE)=0,"",HLOOKUP(M$13,'Quote Application form'!$C$113:$AR$264,ROW()-11,FALSE)),"")</f>
        <v/>
      </c>
      <c r="N161" t="str">
        <f>IFERROR(IF(HLOOKUP(N$13,'Quote Application form'!$C$113:$AR$264,ROW()-11,FALSE)=0,"",HLOOKUP(N$13,'Quote Application form'!$C$113:$AR$264,ROW()-11,FALSE)),"")</f>
        <v/>
      </c>
      <c r="O161" t="str">
        <f>IFERROR(IF(HLOOKUP(O$13,'Quote Application form'!$C$113:$AR$264,ROW()-11,FALSE)=0,"",HLOOKUP(O$13,'Quote Application form'!$C$113:$AR$264,ROW()-11,FALSE)),"")</f>
        <v/>
      </c>
      <c r="P161" t="str">
        <f>IFERROR(IF(HLOOKUP(P$13,'Quote Application form'!$C$113:$AR$264,ROW()-11,FALSE)=0,"",HLOOKUP(P$13,'Quote Application form'!$C$113:$AR$264,ROW()-11,FALSE)),"")</f>
        <v/>
      </c>
      <c r="Q161" t="str">
        <f>IFERROR(IF(HLOOKUP(Q$13,'Quote Application form'!$C$113:$AR$264,ROW()-11,FALSE)=0,"",HLOOKUP(Q$13,'Quote Application form'!$C$113:$AR$264,ROW()-11,FALSE)),"")</f>
        <v/>
      </c>
      <c r="R161" t="str">
        <f>IFERROR(IF(HLOOKUP(R$13,'Quote Application form'!$C$113:$AR$264,ROW()-11,FALSE)=0,"",HLOOKUP(R$13,'Quote Application form'!$C$113:$AR$264,ROW()-11,FALSE)),"")</f>
        <v/>
      </c>
      <c r="S161" t="str">
        <f>IFERROR(IF(HLOOKUP(S$13,'Quote Application form'!$C$113:$AR$264,ROW()-11,FALSE)=0,"",HLOOKUP(S$13,'Quote Application form'!$C$113:$AR$264,ROW()-11,FALSE)),"")</f>
        <v/>
      </c>
      <c r="T161" t="str">
        <f>IFERROR(IF(HLOOKUP(T$13,'Quote Application form'!$C$113:$AR$264,ROW()-11,FALSE)=0,"",HLOOKUP(T$13,'Quote Application form'!$C$113:$AR$264,ROW()-11,FALSE)),"")</f>
        <v/>
      </c>
      <c r="U161" t="str">
        <f>IFERROR(IF(HLOOKUP(U$13,'Quote Application form'!$C$113:$AR$264,ROW()-11,FALSE)=0,"",HLOOKUP(U$13,'Quote Application form'!$C$113:$AR$264,ROW()-11,FALSE)),"")</f>
        <v/>
      </c>
      <c r="V161" t="str">
        <f>IFERROR(IF(HLOOKUP(V$13,'Quote Application form'!$C$113:$AR$264,ROW()-11,FALSE)=0,"",HLOOKUP(V$13,'Quote Application form'!$C$113:$AR$264,ROW()-11,FALSE)),"")</f>
        <v/>
      </c>
      <c r="W161" t="str">
        <f>IFERROR(IF(HLOOKUP(W$13,'Quote Application form'!$C$113:$AR$264,ROW()-11,FALSE)=0,"",HLOOKUP(W$13,'Quote Application form'!$C$113:$AR$264,ROW()-11,FALSE)),"")</f>
        <v/>
      </c>
      <c r="X161" t="str">
        <f>IFERROR(IF(HLOOKUP(X$13,'Quote Application form'!$C$113:$AR$264,ROW()-11,FALSE)=0,"",HLOOKUP(X$13,'Quote Application form'!$C$113:$AR$264,ROW()-11,FALSE)),"")</f>
        <v/>
      </c>
      <c r="Y161" t="str">
        <f>IFERROR(IF(HLOOKUP(Y$13,'Quote Application form'!$C$113:$AR$264,ROW()-11,FALSE)=0,"",HLOOKUP(Y$13,'Quote Application form'!$C$113:$AR$264,ROW()-11,FALSE)),"")</f>
        <v/>
      </c>
      <c r="Z161" t="str">
        <f>IFERROR(IF(HLOOKUP(Z$13,'Quote Application form'!$C$113:$AR$264,ROW()-11,FALSE)=0,"",HLOOKUP(Z$13,'Quote Application form'!$C$113:$AR$264,ROW()-11,FALSE)),"")</f>
        <v/>
      </c>
      <c r="AA161" t="str">
        <f>IFERROR(IF(HLOOKUP(AA$13,'Quote Application form'!$C$113:$AR$264,ROW()-11,FALSE)=0,"",HLOOKUP(AA$13,'Quote Application form'!$C$113:$AR$264,ROW()-11,FALSE)),"")</f>
        <v/>
      </c>
      <c r="AB161" t="str">
        <f>IFERROR(IF(HLOOKUP(AB$13,'Quote Application form'!$C$113:$AR$264,ROW()-11,FALSE)=0,"",HLOOKUP(AB$13,'Quote Application form'!$C$113:$AR$264,ROW()-11,FALSE)),"")</f>
        <v/>
      </c>
      <c r="AC161" t="str">
        <f>IFERROR(IF(HLOOKUP(AC$13,'Quote Application form'!$C$113:$AR$264,ROW()-11,FALSE)=0,"",HLOOKUP(AC$13,'Quote Application form'!$C$113:$AR$264,ROW()-11,FALSE)),"")</f>
        <v/>
      </c>
      <c r="AD161" t="str">
        <f>IFERROR(IF(HLOOKUP(AD$13,'Quote Application form'!$C$113:$AR$264,ROW()-11,FALSE)=0,"",HLOOKUP(AD$13,'Quote Application form'!$C$113:$AR$264,ROW()-11,FALSE)),"")</f>
        <v/>
      </c>
      <c r="AE161" t="str">
        <f>IFERROR(IF(HLOOKUP(AE$13,'Quote Application form'!$C$113:$AR$264,ROW()-11,FALSE)=0,"",HLOOKUP(AE$13,'Quote Application form'!$C$113:$AR$264,ROW()-11,FALSE)),"")</f>
        <v/>
      </c>
      <c r="AF161" t="str">
        <f>IF('Quote Application form'!AJ262=0,"",HLOOKUP(AF$13,'Quote Application form'!$C$113:$AR$264,ROW()-11,FALSE))</f>
        <v/>
      </c>
      <c r="AG161" t="str">
        <f>IF('Quote Application form'!AK262=0,"",HLOOKUP(AG$13,'Quote Application form'!$C$113:$AR$264,ROW()-11,FALSE))</f>
        <v/>
      </c>
      <c r="AH161" t="str">
        <f>IF('Quote Application form'!AL262=0,"",HLOOKUP(AH$13,'Quote Application form'!$C$113:$AR$264,ROW()-11,FALSE))</f>
        <v/>
      </c>
      <c r="AI161" t="str">
        <f>IF('Quote Application form'!AM262=0,"",HLOOKUP(AI$13,'Quote Application form'!$C$113:$AR$264,ROW()-11,FALSE))</f>
        <v/>
      </c>
      <c r="AJ161" t="str">
        <f>IF('Quote Application form'!AN262=0,"",HLOOKUP(AJ$13,'Quote Application form'!$C$113:$AR$264,ROW()-11,FALSE))</f>
        <v/>
      </c>
      <c r="AK161" t="str">
        <f>IF('Quote Application form'!AO262=0,"",HLOOKUP(AK$13,'Quote Application form'!$C$113:$AR$264,ROW()-11,FALSE))</f>
        <v/>
      </c>
      <c r="AL161" t="str">
        <f>IF('Quote Application form'!AP262=0,"",HLOOKUP(AL$13,'Quote Application form'!$C$113:$AR$264,ROW()-11,FALSE))</f>
        <v/>
      </c>
      <c r="AM161" t="str">
        <f>IF('Quote Application form'!AQ262=0,"",HLOOKUP(AM$13,'Quote Application form'!$C$113:$AR$264,ROW()-11,FALSE))</f>
        <v/>
      </c>
      <c r="AN161" t="str">
        <f>IF('Quote Application form'!AR262=0,"",HLOOKUP(AN$13,'Quote Application form'!$C$113:$AR$264,ROW()-11,FALSE))</f>
        <v/>
      </c>
      <c r="AO161" t="str">
        <f>IF('Quote Application form'!AS262=0,"",HLOOKUP(AO$13,'Quote Application form'!$C$113:$AR$264,ROW()-11,FALSE))</f>
        <v/>
      </c>
      <c r="AP161" t="str">
        <f>IF('Quote Application form'!AT262=0,"",HLOOKUP(AP$13,'Quote Application form'!$C$113:$AR$264,ROW()-11,FALSE))</f>
        <v/>
      </c>
    </row>
    <row r="162" spans="1:42" x14ac:dyDescent="0.2">
      <c r="A162" t="str">
        <f>IFERROR(IF(HLOOKUP(A$13,'Quote Application form'!$C$113:$AR$264,ROW()-11,FALSE)=0,"",HLOOKUP(A$13,'Quote Application form'!$C$113:$AR$264,ROW()-11,FALSE)),"")</f>
        <v/>
      </c>
      <c r="B162" t="str">
        <f>IFERROR(IF(HLOOKUP(B$13,'Quote Application form'!$C$113:$AR$264,ROW()-11,FALSE)=0,"",HLOOKUP(B$13,'Quote Application form'!$C$113:$AR$264,ROW()-11,FALSE)),"")</f>
        <v/>
      </c>
      <c r="C162" t="str">
        <f>IFERROR(IF(HLOOKUP(C$13,'Quote Application form'!$C$113:$AR$264,ROW()-11,FALSE)=0,"",HLOOKUP(C$13,'Quote Application form'!$C$113:$AR$264,ROW()-11,FALSE)),"")</f>
        <v/>
      </c>
      <c r="D162" t="str">
        <f>IFERROR(IF(HLOOKUP(D$13,'Quote Application form'!$C$113:$AR$264,ROW()-11,FALSE)=0,"",HLOOKUP(D$13,'Quote Application form'!$C$113:$AR$264,ROW()-11,FALSE)),"")</f>
        <v/>
      </c>
      <c r="E162" t="str">
        <f>IFERROR(IF(HLOOKUP(E$13,'Quote Application form'!$C$113:$AR$264,ROW()-11,FALSE)=0,"",HLOOKUP(E$13,'Quote Application form'!$C$113:$AR$264,ROW()-11,FALSE)),"")</f>
        <v/>
      </c>
      <c r="F162" t="str">
        <f>IFERROR(IF(HLOOKUP(F$13,'Quote Application form'!$C$113:$AR$264,ROW()-11,FALSE)=0,"",HLOOKUP(F$13,'Quote Application form'!$C$113:$AR$264,ROW()-11,FALSE)),"")</f>
        <v/>
      </c>
      <c r="G162" t="str">
        <f>IFERROR(IF(HLOOKUP(G$13,'Quote Application form'!$C$113:$AR$264,ROW()-11,FALSE)=0,"",HLOOKUP(G$13,'Quote Application form'!$C$113:$AR$264,ROW()-11,FALSE)),"")</f>
        <v/>
      </c>
      <c r="H162" t="str">
        <f>IFERROR(IF(HLOOKUP(H$13,'Quote Application form'!$C$113:$AR$264,ROW()-11,FALSE)=0,"",HLOOKUP(H$13,'Quote Application form'!$C$113:$AR$264,ROW()-11,FALSE)),"")</f>
        <v/>
      </c>
      <c r="I162" t="str">
        <f>IFERROR(IF(HLOOKUP(I$13,'Quote Application form'!$C$113:$AR$264,ROW()-11,FALSE)=0,"",HLOOKUP(I$13,'Quote Application form'!$C$113:$AR$264,ROW()-11,FALSE)),"")</f>
        <v/>
      </c>
      <c r="J162" t="str">
        <f>IFERROR(IF(HLOOKUP(J$13,'Quote Application form'!$C$113:$AR$264,ROW()-11,FALSE)=0,"",HLOOKUP(J$13,'Quote Application form'!$C$113:$AR$264,ROW()-11,FALSE)),"")</f>
        <v/>
      </c>
      <c r="K162" t="str">
        <f>IFERROR(IF(HLOOKUP(K$13,'Quote Application form'!$C$113:$AR$264,ROW()-11,FALSE)=0,"",HLOOKUP(K$13,'Quote Application form'!$C$113:$AR$264,ROW()-11,FALSE)),"")</f>
        <v/>
      </c>
      <c r="L162" t="str">
        <f>IFERROR(IF(HLOOKUP(L$13,'Quote Application form'!$C$113:$AR$264,ROW()-11,FALSE)=0,"",HLOOKUP(L$13,'Quote Application form'!$C$113:$AR$264,ROW()-11,FALSE)),"")</f>
        <v/>
      </c>
      <c r="M162" t="str">
        <f>IFERROR(IF(HLOOKUP(M$13,'Quote Application form'!$C$113:$AR$264,ROW()-11,FALSE)=0,"",HLOOKUP(M$13,'Quote Application form'!$C$113:$AR$264,ROW()-11,FALSE)),"")</f>
        <v/>
      </c>
      <c r="N162" t="str">
        <f>IFERROR(IF(HLOOKUP(N$13,'Quote Application form'!$C$113:$AR$264,ROW()-11,FALSE)=0,"",HLOOKUP(N$13,'Quote Application form'!$C$113:$AR$264,ROW()-11,FALSE)),"")</f>
        <v/>
      </c>
      <c r="O162" t="str">
        <f>IFERROR(IF(HLOOKUP(O$13,'Quote Application form'!$C$113:$AR$264,ROW()-11,FALSE)=0,"",HLOOKUP(O$13,'Quote Application form'!$C$113:$AR$264,ROW()-11,FALSE)),"")</f>
        <v/>
      </c>
      <c r="P162" t="str">
        <f>IFERROR(IF(HLOOKUP(P$13,'Quote Application form'!$C$113:$AR$264,ROW()-11,FALSE)=0,"",HLOOKUP(P$13,'Quote Application form'!$C$113:$AR$264,ROW()-11,FALSE)),"")</f>
        <v/>
      </c>
      <c r="Q162" t="str">
        <f>IFERROR(IF(HLOOKUP(Q$13,'Quote Application form'!$C$113:$AR$264,ROW()-11,FALSE)=0,"",HLOOKUP(Q$13,'Quote Application form'!$C$113:$AR$264,ROW()-11,FALSE)),"")</f>
        <v/>
      </c>
      <c r="R162" t="str">
        <f>IFERROR(IF(HLOOKUP(R$13,'Quote Application form'!$C$113:$AR$264,ROW()-11,FALSE)=0,"",HLOOKUP(R$13,'Quote Application form'!$C$113:$AR$264,ROW()-11,FALSE)),"")</f>
        <v/>
      </c>
      <c r="S162" t="str">
        <f>IFERROR(IF(HLOOKUP(S$13,'Quote Application form'!$C$113:$AR$264,ROW()-11,FALSE)=0,"",HLOOKUP(S$13,'Quote Application form'!$C$113:$AR$264,ROW()-11,FALSE)),"")</f>
        <v/>
      </c>
      <c r="T162" t="str">
        <f>IFERROR(IF(HLOOKUP(T$13,'Quote Application form'!$C$113:$AR$264,ROW()-11,FALSE)=0,"",HLOOKUP(T$13,'Quote Application form'!$C$113:$AR$264,ROW()-11,FALSE)),"")</f>
        <v/>
      </c>
      <c r="U162" t="str">
        <f>IFERROR(IF(HLOOKUP(U$13,'Quote Application form'!$C$113:$AR$264,ROW()-11,FALSE)=0,"",HLOOKUP(U$13,'Quote Application form'!$C$113:$AR$264,ROW()-11,FALSE)),"")</f>
        <v/>
      </c>
      <c r="V162" t="str">
        <f>IFERROR(IF(HLOOKUP(V$13,'Quote Application form'!$C$113:$AR$264,ROW()-11,FALSE)=0,"",HLOOKUP(V$13,'Quote Application form'!$C$113:$AR$264,ROW()-11,FALSE)),"")</f>
        <v/>
      </c>
      <c r="W162" t="str">
        <f>IFERROR(IF(HLOOKUP(W$13,'Quote Application form'!$C$113:$AR$264,ROW()-11,FALSE)=0,"",HLOOKUP(W$13,'Quote Application form'!$C$113:$AR$264,ROW()-11,FALSE)),"")</f>
        <v/>
      </c>
      <c r="X162" t="str">
        <f>IFERROR(IF(HLOOKUP(X$13,'Quote Application form'!$C$113:$AR$264,ROW()-11,FALSE)=0,"",HLOOKUP(X$13,'Quote Application form'!$C$113:$AR$264,ROW()-11,FALSE)),"")</f>
        <v/>
      </c>
      <c r="Y162" t="str">
        <f>IFERROR(IF(HLOOKUP(Y$13,'Quote Application form'!$C$113:$AR$264,ROW()-11,FALSE)=0,"",HLOOKUP(Y$13,'Quote Application form'!$C$113:$AR$264,ROW()-11,FALSE)),"")</f>
        <v/>
      </c>
      <c r="Z162" t="str">
        <f>IFERROR(IF(HLOOKUP(Z$13,'Quote Application form'!$C$113:$AR$264,ROW()-11,FALSE)=0,"",HLOOKUP(Z$13,'Quote Application form'!$C$113:$AR$264,ROW()-11,FALSE)),"")</f>
        <v/>
      </c>
      <c r="AA162" t="str">
        <f>IFERROR(IF(HLOOKUP(AA$13,'Quote Application form'!$C$113:$AR$264,ROW()-11,FALSE)=0,"",HLOOKUP(AA$13,'Quote Application form'!$C$113:$AR$264,ROW()-11,FALSE)),"")</f>
        <v/>
      </c>
      <c r="AB162" t="str">
        <f>IFERROR(IF(HLOOKUP(AB$13,'Quote Application form'!$C$113:$AR$264,ROW()-11,FALSE)=0,"",HLOOKUP(AB$13,'Quote Application form'!$C$113:$AR$264,ROW()-11,FALSE)),"")</f>
        <v/>
      </c>
      <c r="AC162" t="str">
        <f>IFERROR(IF(HLOOKUP(AC$13,'Quote Application form'!$C$113:$AR$264,ROW()-11,FALSE)=0,"",HLOOKUP(AC$13,'Quote Application form'!$C$113:$AR$264,ROW()-11,FALSE)),"")</f>
        <v/>
      </c>
      <c r="AD162" t="str">
        <f>IFERROR(IF(HLOOKUP(AD$13,'Quote Application form'!$C$113:$AR$264,ROW()-11,FALSE)=0,"",HLOOKUP(AD$13,'Quote Application form'!$C$113:$AR$264,ROW()-11,FALSE)),"")</f>
        <v/>
      </c>
      <c r="AE162" t="str">
        <f>IFERROR(IF(HLOOKUP(AE$13,'Quote Application form'!$C$113:$AR$264,ROW()-11,FALSE)=0,"",HLOOKUP(AE$13,'Quote Application form'!$C$113:$AR$264,ROW()-11,FALSE)),"")</f>
        <v/>
      </c>
      <c r="AF162" t="str">
        <f>IF('Quote Application form'!AJ263=0,"",HLOOKUP(AF$13,'Quote Application form'!$C$113:$AR$264,ROW()-11,FALSE))</f>
        <v/>
      </c>
      <c r="AG162" t="str">
        <f>IF('Quote Application form'!AK263=0,"",HLOOKUP(AG$13,'Quote Application form'!$C$113:$AR$264,ROW()-11,FALSE))</f>
        <v/>
      </c>
      <c r="AH162" t="str">
        <f>IF('Quote Application form'!AL263=0,"",HLOOKUP(AH$13,'Quote Application form'!$C$113:$AR$264,ROW()-11,FALSE))</f>
        <v/>
      </c>
      <c r="AI162" t="str">
        <f>IF('Quote Application form'!AM263=0,"",HLOOKUP(AI$13,'Quote Application form'!$C$113:$AR$264,ROW()-11,FALSE))</f>
        <v/>
      </c>
      <c r="AJ162" t="str">
        <f>IF('Quote Application form'!AN263=0,"",HLOOKUP(AJ$13,'Quote Application form'!$C$113:$AR$264,ROW()-11,FALSE))</f>
        <v/>
      </c>
      <c r="AK162" t="str">
        <f>IF('Quote Application form'!AO263=0,"",HLOOKUP(AK$13,'Quote Application form'!$C$113:$AR$264,ROW()-11,FALSE))</f>
        <v/>
      </c>
      <c r="AL162" t="str">
        <f>IF('Quote Application form'!AP263=0,"",HLOOKUP(AL$13,'Quote Application form'!$C$113:$AR$264,ROW()-11,FALSE))</f>
        <v/>
      </c>
      <c r="AM162" t="str">
        <f>IF('Quote Application form'!AQ263=0,"",HLOOKUP(AM$13,'Quote Application form'!$C$113:$AR$264,ROW()-11,FALSE))</f>
        <v/>
      </c>
      <c r="AN162" t="str">
        <f>IF('Quote Application form'!AR263=0,"",HLOOKUP(AN$13,'Quote Application form'!$C$113:$AR$264,ROW()-11,FALSE))</f>
        <v/>
      </c>
      <c r="AO162" t="str">
        <f>IF('Quote Application form'!AS263=0,"",HLOOKUP(AO$13,'Quote Application form'!$C$113:$AR$264,ROW()-11,FALSE))</f>
        <v/>
      </c>
      <c r="AP162" t="str">
        <f>IF('Quote Application form'!AT263=0,"",HLOOKUP(AP$13,'Quote Application form'!$C$113:$AR$264,ROW()-11,FALSE))</f>
        <v/>
      </c>
    </row>
    <row r="163" spans="1:42" x14ac:dyDescent="0.2">
      <c r="A163" t="str">
        <f>IFERROR(IF(HLOOKUP(A$13,'Quote Application form'!$C$113:$AR$264,ROW()-11,FALSE)=0,"",HLOOKUP(A$13,'Quote Application form'!$C$113:$AR$264,ROW()-11,FALSE)),"")</f>
        <v/>
      </c>
      <c r="B163" t="str">
        <f>IFERROR(IF(HLOOKUP(B$13,'Quote Application form'!$C$113:$AR$264,ROW()-11,FALSE)=0,"",HLOOKUP(B$13,'Quote Application form'!$C$113:$AR$264,ROW()-11,FALSE)),"")</f>
        <v/>
      </c>
      <c r="C163" t="str">
        <f>IFERROR(IF(HLOOKUP(C$13,'Quote Application form'!$C$113:$AR$264,ROW()-11,FALSE)=0,"",HLOOKUP(C$13,'Quote Application form'!$C$113:$AR$264,ROW()-11,FALSE)),"")</f>
        <v/>
      </c>
      <c r="D163" t="str">
        <f>IFERROR(IF(HLOOKUP(D$13,'Quote Application form'!$C$113:$AR$264,ROW()-11,FALSE)=0,"",HLOOKUP(D$13,'Quote Application form'!$C$113:$AR$264,ROW()-11,FALSE)),"")</f>
        <v/>
      </c>
      <c r="E163" t="str">
        <f>IFERROR(IF(HLOOKUP(E$13,'Quote Application form'!$C$113:$AR$264,ROW()-11,FALSE)=0,"",HLOOKUP(E$13,'Quote Application form'!$C$113:$AR$264,ROW()-11,FALSE)),"")</f>
        <v/>
      </c>
      <c r="F163" t="str">
        <f>IFERROR(IF(HLOOKUP(F$13,'Quote Application form'!$C$113:$AR$264,ROW()-11,FALSE)=0,"",HLOOKUP(F$13,'Quote Application form'!$C$113:$AR$264,ROW()-11,FALSE)),"")</f>
        <v/>
      </c>
      <c r="G163" t="str">
        <f>IFERROR(IF(HLOOKUP(G$13,'Quote Application form'!$C$113:$AR$264,ROW()-11,FALSE)=0,"",HLOOKUP(G$13,'Quote Application form'!$C$113:$AR$264,ROW()-11,FALSE)),"")</f>
        <v/>
      </c>
      <c r="H163" t="str">
        <f>IFERROR(IF(HLOOKUP(H$13,'Quote Application form'!$C$113:$AR$264,ROW()-11,FALSE)=0,"",HLOOKUP(H$13,'Quote Application form'!$C$113:$AR$264,ROW()-11,FALSE)),"")</f>
        <v/>
      </c>
      <c r="I163" t="str">
        <f>IFERROR(IF(HLOOKUP(I$13,'Quote Application form'!$C$113:$AR$264,ROW()-11,FALSE)=0,"",HLOOKUP(I$13,'Quote Application form'!$C$113:$AR$264,ROW()-11,FALSE)),"")</f>
        <v/>
      </c>
      <c r="J163" t="str">
        <f>IFERROR(IF(HLOOKUP(J$13,'Quote Application form'!$C$113:$AR$264,ROW()-11,FALSE)=0,"",HLOOKUP(J$13,'Quote Application form'!$C$113:$AR$264,ROW()-11,FALSE)),"")</f>
        <v/>
      </c>
      <c r="K163" t="str">
        <f>IFERROR(IF(HLOOKUP(K$13,'Quote Application form'!$C$113:$AR$264,ROW()-11,FALSE)=0,"",HLOOKUP(K$13,'Quote Application form'!$C$113:$AR$264,ROW()-11,FALSE)),"")</f>
        <v/>
      </c>
      <c r="L163" t="str">
        <f>IFERROR(IF(HLOOKUP(L$13,'Quote Application form'!$C$113:$AR$264,ROW()-11,FALSE)=0,"",HLOOKUP(L$13,'Quote Application form'!$C$113:$AR$264,ROW()-11,FALSE)),"")</f>
        <v/>
      </c>
      <c r="M163" t="str">
        <f>IFERROR(IF(HLOOKUP(M$13,'Quote Application form'!$C$113:$AR$264,ROW()-11,FALSE)=0,"",HLOOKUP(M$13,'Quote Application form'!$C$113:$AR$264,ROW()-11,FALSE)),"")</f>
        <v/>
      </c>
      <c r="N163" t="str">
        <f>IFERROR(IF(HLOOKUP(N$13,'Quote Application form'!$C$113:$AR$264,ROW()-11,FALSE)=0,"",HLOOKUP(N$13,'Quote Application form'!$C$113:$AR$264,ROW()-11,FALSE)),"")</f>
        <v/>
      </c>
      <c r="O163" t="str">
        <f>IFERROR(IF(HLOOKUP(O$13,'Quote Application form'!$C$113:$AR$264,ROW()-11,FALSE)=0,"",HLOOKUP(O$13,'Quote Application form'!$C$113:$AR$264,ROW()-11,FALSE)),"")</f>
        <v/>
      </c>
      <c r="P163" t="str">
        <f>IFERROR(IF(HLOOKUP(P$13,'Quote Application form'!$C$113:$AR$264,ROW()-11,FALSE)=0,"",HLOOKUP(P$13,'Quote Application form'!$C$113:$AR$264,ROW()-11,FALSE)),"")</f>
        <v/>
      </c>
      <c r="Q163" t="str">
        <f>IFERROR(IF(HLOOKUP(Q$13,'Quote Application form'!$C$113:$AR$264,ROW()-11,FALSE)=0,"",HLOOKUP(Q$13,'Quote Application form'!$C$113:$AR$264,ROW()-11,FALSE)),"")</f>
        <v/>
      </c>
      <c r="R163" t="str">
        <f>IFERROR(IF(HLOOKUP(R$13,'Quote Application form'!$C$113:$AR$264,ROW()-11,FALSE)=0,"",HLOOKUP(R$13,'Quote Application form'!$C$113:$AR$264,ROW()-11,FALSE)),"")</f>
        <v/>
      </c>
      <c r="S163" t="str">
        <f>IFERROR(IF(HLOOKUP(S$13,'Quote Application form'!$C$113:$AR$264,ROW()-11,FALSE)=0,"",HLOOKUP(S$13,'Quote Application form'!$C$113:$AR$264,ROW()-11,FALSE)),"")</f>
        <v/>
      </c>
      <c r="T163" t="str">
        <f>IFERROR(IF(HLOOKUP(T$13,'Quote Application form'!$C$113:$AR$264,ROW()-11,FALSE)=0,"",HLOOKUP(T$13,'Quote Application form'!$C$113:$AR$264,ROW()-11,FALSE)),"")</f>
        <v/>
      </c>
      <c r="U163" t="str">
        <f>IFERROR(IF(HLOOKUP(U$13,'Quote Application form'!$C$113:$AR$264,ROW()-11,FALSE)=0,"",HLOOKUP(U$13,'Quote Application form'!$C$113:$AR$264,ROW()-11,FALSE)),"")</f>
        <v/>
      </c>
      <c r="V163" t="str">
        <f>IFERROR(IF(HLOOKUP(V$13,'Quote Application form'!$C$113:$AR$264,ROW()-11,FALSE)=0,"",HLOOKUP(V$13,'Quote Application form'!$C$113:$AR$264,ROW()-11,FALSE)),"")</f>
        <v/>
      </c>
      <c r="W163" t="str">
        <f>IFERROR(IF(HLOOKUP(W$13,'Quote Application form'!$C$113:$AR$264,ROW()-11,FALSE)=0,"",HLOOKUP(W$13,'Quote Application form'!$C$113:$AR$264,ROW()-11,FALSE)),"")</f>
        <v/>
      </c>
      <c r="X163" t="str">
        <f>IFERROR(IF(HLOOKUP(X$13,'Quote Application form'!$C$113:$AR$264,ROW()-11,FALSE)=0,"",HLOOKUP(X$13,'Quote Application form'!$C$113:$AR$264,ROW()-11,FALSE)),"")</f>
        <v/>
      </c>
      <c r="Y163" t="str">
        <f>IFERROR(IF(HLOOKUP(Y$13,'Quote Application form'!$C$113:$AR$264,ROW()-11,FALSE)=0,"",HLOOKUP(Y$13,'Quote Application form'!$C$113:$AR$264,ROW()-11,FALSE)),"")</f>
        <v/>
      </c>
      <c r="Z163" t="str">
        <f>IFERROR(IF(HLOOKUP(Z$13,'Quote Application form'!$C$113:$AR$264,ROW()-11,FALSE)=0,"",HLOOKUP(Z$13,'Quote Application form'!$C$113:$AR$264,ROW()-11,FALSE)),"")</f>
        <v/>
      </c>
      <c r="AA163" t="str">
        <f>IFERROR(IF(HLOOKUP(AA$13,'Quote Application form'!$C$113:$AR$264,ROW()-11,FALSE)=0,"",HLOOKUP(AA$13,'Quote Application form'!$C$113:$AR$264,ROW()-11,FALSE)),"")</f>
        <v/>
      </c>
      <c r="AB163" t="str">
        <f>IFERROR(IF(HLOOKUP(AB$13,'Quote Application form'!$C$113:$AR$264,ROW()-11,FALSE)=0,"",HLOOKUP(AB$13,'Quote Application form'!$C$113:$AR$264,ROW()-11,FALSE)),"")</f>
        <v/>
      </c>
      <c r="AC163" t="str">
        <f>IFERROR(IF(HLOOKUP(AC$13,'Quote Application form'!$C$113:$AR$264,ROW()-11,FALSE)=0,"",HLOOKUP(AC$13,'Quote Application form'!$C$113:$AR$264,ROW()-11,FALSE)),"")</f>
        <v/>
      </c>
      <c r="AD163" t="str">
        <f>IFERROR(IF(HLOOKUP(AD$13,'Quote Application form'!$C$113:$AR$264,ROW()-11,FALSE)=0,"",HLOOKUP(AD$13,'Quote Application form'!$C$113:$AR$264,ROW()-11,FALSE)),"")</f>
        <v/>
      </c>
      <c r="AE163" t="str">
        <f>IFERROR(IF(HLOOKUP(AE$13,'Quote Application form'!$C$113:$AR$264,ROW()-11,FALSE)=0,"",HLOOKUP(AE$13,'Quote Application form'!$C$113:$AR$264,ROW()-11,FALSE)),"")</f>
        <v/>
      </c>
      <c r="AF163" t="str">
        <f>IF('Quote Application form'!AJ264=0,"",HLOOKUP(AF$13,'Quote Application form'!$C$113:$AR$264,ROW()-11,FALSE))</f>
        <v/>
      </c>
      <c r="AG163" t="str">
        <f>IF('Quote Application form'!AK264=0,"",HLOOKUP(AG$13,'Quote Application form'!$C$113:$AR$264,ROW()-11,FALSE))</f>
        <v/>
      </c>
      <c r="AH163" t="str">
        <f>IF('Quote Application form'!AL264=0,"",HLOOKUP(AH$13,'Quote Application form'!$C$113:$AR$264,ROW()-11,FALSE))</f>
        <v/>
      </c>
      <c r="AI163" t="str">
        <f>IF('Quote Application form'!AM264=0,"",HLOOKUP(AI$13,'Quote Application form'!$C$113:$AR$264,ROW()-11,FALSE))</f>
        <v/>
      </c>
      <c r="AJ163" t="str">
        <f>IF('Quote Application form'!AN264=0,"",HLOOKUP(AJ$13,'Quote Application form'!$C$113:$AR$264,ROW()-11,FALSE))</f>
        <v/>
      </c>
      <c r="AK163" t="str">
        <f>IF('Quote Application form'!AO264=0,"",HLOOKUP(AK$13,'Quote Application form'!$C$113:$AR$264,ROW()-11,FALSE))</f>
        <v/>
      </c>
      <c r="AL163" t="str">
        <f>IF('Quote Application form'!AP264=0,"",HLOOKUP(AL$13,'Quote Application form'!$C$113:$AR$264,ROW()-11,FALSE))</f>
        <v/>
      </c>
      <c r="AM163" t="str">
        <f>IF('Quote Application form'!AQ264=0,"",HLOOKUP(AM$13,'Quote Application form'!$C$113:$AR$264,ROW()-11,FALSE))</f>
        <v/>
      </c>
      <c r="AN163" t="str">
        <f>IF('Quote Application form'!AR264=0,"",HLOOKUP(AN$13,'Quote Application form'!$C$113:$AR$264,ROW()-11,FALSE))</f>
        <v/>
      </c>
      <c r="AO163" t="str">
        <f>IF('Quote Application form'!AS264=0,"",HLOOKUP(AO$13,'Quote Application form'!$C$113:$AR$264,ROW()-11,FALSE))</f>
        <v/>
      </c>
      <c r="AP163" t="str">
        <f>IF('Quote Application form'!AT264=0,"",HLOOKUP(AP$13,'Quote Application form'!$C$113:$AR$264,ROW()-11,FALSE))</f>
        <v/>
      </c>
    </row>
  </sheetData>
  <sheetProtection algorithmName="SHA-512" hashValue="/2V5WwBG43sUsNh+uexleAGkQoNvVvwyN1a3f/SqEmOjFuBjup6AYWyoWSPOw/kg+0SVJ9pmd6gHBs+eSsftUQ==" saltValue="RaeAnUYz68/K7JZJmgUkow==" spinCount="100000" sheet="1" objects="1" scenarios="1"/>
  <pageMargins left="0.70866141732283472" right="0.70866141732283472" top="0.74803149606299213" bottom="0.74803149606299213" header="0.31496062992125984" footer="0.31496062992125984"/>
  <pageSetup paperSize="9" scale="52" orientation="portrait" r:id="rId1"/>
  <headerFooter>
    <oddFooter>&amp;R&amp;8CERTI-F-1235.24_01/2025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A9F0D-4947-44A3-B79D-41BEC718F3A9}">
  <sheetPr codeName="Feuil12"/>
  <dimension ref="B1:AQ24"/>
  <sheetViews>
    <sheetView zoomScaleNormal="100" zoomScalePageLayoutView="85" workbookViewId="0">
      <selection activeCell="B4" sqref="B4"/>
    </sheetView>
  </sheetViews>
  <sheetFormatPr baseColWidth="10" defaultColWidth="11.42578125" defaultRowHeight="12.75" x14ac:dyDescent="0.2"/>
  <cols>
    <col min="1" max="1" width="11.42578125" style="55"/>
    <col min="2" max="2" width="20.7109375" style="55" customWidth="1"/>
    <col min="3" max="6" width="11.42578125" style="55"/>
    <col min="7" max="7" width="13.5703125" style="55" customWidth="1"/>
    <col min="8" max="16" width="11.42578125" style="55"/>
    <col min="17" max="17" width="13.28515625" style="55" customWidth="1"/>
    <col min="18" max="18" width="12.28515625" style="55" customWidth="1"/>
    <col min="19" max="19" width="13.28515625" style="55" customWidth="1"/>
    <col min="20" max="20" width="15.28515625" style="55" customWidth="1"/>
    <col min="21" max="24" width="11.42578125" style="55"/>
    <col min="25" max="25" width="14.5703125" style="55" customWidth="1"/>
    <col min="26" max="26" width="14.28515625" style="55" customWidth="1"/>
    <col min="27" max="16384" width="11.42578125" style="55"/>
  </cols>
  <sheetData>
    <row r="1" spans="2:43" s="45" customFormat="1" x14ac:dyDescent="0.2">
      <c r="B1" s="45" t="s">
        <v>829</v>
      </c>
    </row>
    <row r="2" spans="2:43" customFormat="1" x14ac:dyDescent="0.2">
      <c r="B2" s="56" t="s">
        <v>17</v>
      </c>
      <c r="C2" s="98" t="s">
        <v>34</v>
      </c>
      <c r="D2" s="98" t="s">
        <v>34</v>
      </c>
      <c r="E2" s="717" t="s">
        <v>34</v>
      </c>
      <c r="F2" s="719"/>
      <c r="G2" s="717" t="s">
        <v>34</v>
      </c>
      <c r="H2" s="719"/>
      <c r="I2" s="98" t="s">
        <v>34</v>
      </c>
      <c r="J2" s="717" t="s">
        <v>34</v>
      </c>
      <c r="K2" s="719"/>
      <c r="L2" s="717" t="s">
        <v>34</v>
      </c>
      <c r="M2" s="719"/>
      <c r="N2" s="98" t="s">
        <v>34</v>
      </c>
      <c r="O2" s="717" t="s">
        <v>34</v>
      </c>
      <c r="P2" s="719"/>
      <c r="Q2" s="98" t="s">
        <v>34</v>
      </c>
      <c r="R2" s="98" t="s">
        <v>34</v>
      </c>
      <c r="S2" s="98" t="s">
        <v>34</v>
      </c>
      <c r="T2" s="717" t="s">
        <v>34</v>
      </c>
      <c r="U2" s="718"/>
      <c r="V2" s="718"/>
      <c r="W2" s="718"/>
      <c r="X2" s="719"/>
      <c r="Y2" s="98"/>
      <c r="Z2" s="98"/>
      <c r="AA2" s="98"/>
      <c r="AB2" s="98"/>
      <c r="AC2" s="98"/>
      <c r="AD2" s="98"/>
      <c r="AE2" s="98"/>
      <c r="AF2" s="98"/>
      <c r="AG2" s="100"/>
    </row>
    <row r="3" spans="2:43" customFormat="1" x14ac:dyDescent="0.2">
      <c r="B3" s="56" t="s">
        <v>19</v>
      </c>
      <c r="C3" s="98" t="s">
        <v>34</v>
      </c>
      <c r="D3" s="98" t="s">
        <v>34</v>
      </c>
      <c r="E3" s="717" t="s">
        <v>34</v>
      </c>
      <c r="F3" s="719"/>
      <c r="G3" s="717" t="s">
        <v>34</v>
      </c>
      <c r="H3" s="719"/>
      <c r="I3" s="98" t="s">
        <v>34</v>
      </c>
      <c r="J3" s="717" t="s">
        <v>34</v>
      </c>
      <c r="K3" s="719"/>
      <c r="L3" s="717" t="s">
        <v>34</v>
      </c>
      <c r="M3" s="719"/>
      <c r="N3" s="98" t="s">
        <v>34</v>
      </c>
      <c r="O3" s="717" t="s">
        <v>34</v>
      </c>
      <c r="P3" s="719"/>
      <c r="Q3" s="98" t="s">
        <v>34</v>
      </c>
      <c r="R3" s="98" t="s">
        <v>34</v>
      </c>
      <c r="S3" s="98" t="s">
        <v>34</v>
      </c>
      <c r="T3" s="717" t="s">
        <v>34</v>
      </c>
      <c r="U3" s="718"/>
      <c r="V3" s="718"/>
      <c r="W3" s="718"/>
      <c r="X3" s="719"/>
      <c r="Y3" s="98"/>
      <c r="Z3" s="98"/>
      <c r="AA3" s="98"/>
      <c r="AB3" s="98"/>
      <c r="AC3" s="98"/>
      <c r="AD3" s="98"/>
      <c r="AE3" s="98"/>
      <c r="AF3" s="98"/>
      <c r="AG3" s="100"/>
    </row>
    <row r="4" spans="2:43" customFormat="1" x14ac:dyDescent="0.2">
      <c r="B4" s="56" t="s">
        <v>20</v>
      </c>
      <c r="C4" s="98" t="s">
        <v>34</v>
      </c>
      <c r="D4" s="98" t="s">
        <v>34</v>
      </c>
      <c r="E4" s="717" t="s">
        <v>34</v>
      </c>
      <c r="F4" s="719"/>
      <c r="G4" s="717" t="s">
        <v>34</v>
      </c>
      <c r="H4" s="719"/>
      <c r="I4" s="98" t="s">
        <v>34</v>
      </c>
      <c r="J4" s="717" t="s">
        <v>34</v>
      </c>
      <c r="K4" s="719"/>
      <c r="L4" s="717" t="s">
        <v>34</v>
      </c>
      <c r="M4" s="719"/>
      <c r="N4" s="98" t="s">
        <v>34</v>
      </c>
      <c r="O4" s="717" t="s">
        <v>34</v>
      </c>
      <c r="P4" s="719"/>
      <c r="Q4" s="98" t="s">
        <v>34</v>
      </c>
      <c r="R4" s="98" t="s">
        <v>34</v>
      </c>
      <c r="S4" s="98" t="s">
        <v>34</v>
      </c>
      <c r="T4" s="717" t="s">
        <v>34</v>
      </c>
      <c r="U4" s="718"/>
      <c r="V4" s="718"/>
      <c r="W4" s="718"/>
      <c r="X4" s="719"/>
      <c r="Y4" s="98" t="s">
        <v>34</v>
      </c>
      <c r="Z4" s="98"/>
      <c r="AA4" s="98"/>
      <c r="AB4" s="98"/>
      <c r="AC4" s="98"/>
      <c r="AD4" s="98"/>
      <c r="AE4" s="98"/>
      <c r="AF4" s="98"/>
      <c r="AG4" s="100"/>
    </row>
    <row r="5" spans="2:43" customFormat="1" x14ac:dyDescent="0.2">
      <c r="B5" s="56" t="s">
        <v>21</v>
      </c>
      <c r="C5" s="98" t="s">
        <v>34</v>
      </c>
      <c r="D5" s="98" t="s">
        <v>34</v>
      </c>
      <c r="E5" s="717" t="s">
        <v>34</v>
      </c>
      <c r="F5" s="719"/>
      <c r="G5" s="717" t="s">
        <v>34</v>
      </c>
      <c r="H5" s="719"/>
      <c r="I5" s="98" t="s">
        <v>34</v>
      </c>
      <c r="J5" s="717" t="s">
        <v>34</v>
      </c>
      <c r="K5" s="719"/>
      <c r="L5" s="717"/>
      <c r="M5" s="719"/>
      <c r="N5" s="98"/>
      <c r="O5" s="717"/>
      <c r="P5" s="719"/>
      <c r="Q5" s="98"/>
      <c r="R5" s="98"/>
      <c r="S5" s="98"/>
      <c r="T5" s="717"/>
      <c r="U5" s="718"/>
      <c r="V5" s="718"/>
      <c r="W5" s="718"/>
      <c r="X5" s="719"/>
      <c r="Y5" s="98" t="s">
        <v>34</v>
      </c>
      <c r="Z5" s="98" t="s">
        <v>34</v>
      </c>
      <c r="AA5" s="98" t="s">
        <v>34</v>
      </c>
      <c r="AB5" s="98" t="s">
        <v>34</v>
      </c>
      <c r="AC5" s="98" t="s">
        <v>34</v>
      </c>
      <c r="AD5" s="98" t="s">
        <v>34</v>
      </c>
      <c r="AE5" s="98" t="s">
        <v>34</v>
      </c>
      <c r="AF5" s="98" t="s">
        <v>34</v>
      </c>
      <c r="AG5" s="100" t="s">
        <v>34</v>
      </c>
    </row>
    <row r="6" spans="2:43" ht="57" customHeight="1" x14ac:dyDescent="0.2">
      <c r="B6" s="733" t="s">
        <v>48</v>
      </c>
      <c r="C6" s="693" t="s">
        <v>183</v>
      </c>
      <c r="D6" s="739" t="s">
        <v>184</v>
      </c>
      <c r="E6" s="740" t="s">
        <v>185</v>
      </c>
      <c r="F6" s="740" t="s">
        <v>186</v>
      </c>
      <c r="G6" s="756" t="s">
        <v>187</v>
      </c>
      <c r="H6" s="754" t="s">
        <v>188</v>
      </c>
      <c r="I6" s="700" t="s">
        <v>189</v>
      </c>
      <c r="J6" s="706" t="s">
        <v>190</v>
      </c>
      <c r="K6" s="707"/>
      <c r="L6" s="735" t="s">
        <v>191</v>
      </c>
      <c r="M6" s="736"/>
      <c r="N6" s="721" t="s">
        <v>192</v>
      </c>
      <c r="O6" s="721"/>
      <c r="P6" s="743" t="s">
        <v>193</v>
      </c>
      <c r="Q6" s="764"/>
      <c r="R6" s="764"/>
      <c r="S6" s="764"/>
      <c r="T6" s="744"/>
      <c r="U6" s="743" t="s">
        <v>195</v>
      </c>
      <c r="V6" s="744"/>
      <c r="W6" s="743" t="s">
        <v>196</v>
      </c>
      <c r="X6" s="744"/>
      <c r="Y6" s="703" t="s">
        <v>197</v>
      </c>
      <c r="Z6" s="703" t="s">
        <v>198</v>
      </c>
      <c r="AA6" s="705" t="s">
        <v>199</v>
      </c>
      <c r="AB6" s="700" t="s">
        <v>200</v>
      </c>
      <c r="AC6" s="700" t="s">
        <v>201</v>
      </c>
      <c r="AD6" s="700" t="s">
        <v>202</v>
      </c>
      <c r="AE6" s="700" t="s">
        <v>203</v>
      </c>
      <c r="AF6" s="700" t="s">
        <v>204</v>
      </c>
      <c r="AG6" s="692" t="s">
        <v>205</v>
      </c>
    </row>
    <row r="7" spans="2:43" ht="42.75" customHeight="1" x14ac:dyDescent="0.2">
      <c r="B7" s="733"/>
      <c r="C7" s="739"/>
      <c r="D7" s="739"/>
      <c r="E7" s="740"/>
      <c r="F7" s="740"/>
      <c r="G7" s="757"/>
      <c r="H7" s="755"/>
      <c r="I7" s="734"/>
      <c r="J7" s="708"/>
      <c r="K7" s="709"/>
      <c r="L7" s="737"/>
      <c r="M7" s="738"/>
      <c r="N7" s="721"/>
      <c r="O7" s="721"/>
      <c r="P7" s="140" t="s">
        <v>29</v>
      </c>
      <c r="Q7" s="140" t="s">
        <v>30</v>
      </c>
      <c r="R7" s="140" t="s">
        <v>31</v>
      </c>
      <c r="S7" s="140" t="s">
        <v>32</v>
      </c>
      <c r="T7" s="138" t="s">
        <v>194</v>
      </c>
      <c r="U7" s="745"/>
      <c r="V7" s="746"/>
      <c r="W7" s="745"/>
      <c r="X7" s="746"/>
      <c r="Y7" s="704"/>
      <c r="Z7" s="704"/>
      <c r="AA7" s="693"/>
      <c r="AB7" s="701"/>
      <c r="AC7" s="701"/>
      <c r="AD7" s="701"/>
      <c r="AE7" s="701"/>
      <c r="AF7" s="701"/>
      <c r="AG7" s="693"/>
    </row>
    <row r="8" spans="2:43" ht="61.5" customHeight="1" x14ac:dyDescent="0.2">
      <c r="B8" s="733"/>
      <c r="C8" s="101" t="s">
        <v>33</v>
      </c>
      <c r="D8" s="102" t="str">
        <f>""</f>
        <v/>
      </c>
      <c r="E8" s="103" t="str">
        <f>""</f>
        <v/>
      </c>
      <c r="F8" s="103" t="str">
        <f>""</f>
        <v/>
      </c>
      <c r="G8" s="104" t="str">
        <f>""</f>
        <v/>
      </c>
      <c r="H8" s="105" t="str">
        <f>""</f>
        <v/>
      </c>
      <c r="I8" s="106" t="str">
        <f>""</f>
        <v/>
      </c>
      <c r="J8" s="702" t="str">
        <f>""</f>
        <v/>
      </c>
      <c r="K8" s="702"/>
      <c r="L8" s="702" t="str">
        <f>""</f>
        <v/>
      </c>
      <c r="M8" s="702"/>
      <c r="N8" s="722" t="str">
        <f>""</f>
        <v/>
      </c>
      <c r="O8" s="722"/>
      <c r="P8" s="139"/>
      <c r="Q8" s="103" t="str">
        <f>""</f>
        <v/>
      </c>
      <c r="R8" s="107"/>
      <c r="S8" s="107"/>
      <c r="T8" s="103" t="str">
        <f>""</f>
        <v/>
      </c>
      <c r="U8" s="747" t="str">
        <f>""</f>
        <v/>
      </c>
      <c r="V8" s="748"/>
      <c r="W8" s="747" t="str">
        <f>""</f>
        <v/>
      </c>
      <c r="X8" s="748"/>
      <c r="Y8" s="107"/>
      <c r="Z8" s="107"/>
      <c r="AA8" s="103"/>
      <c r="AB8" s="103"/>
      <c r="AC8" s="103"/>
      <c r="AD8" s="103"/>
      <c r="AE8" s="103"/>
      <c r="AF8" s="103"/>
      <c r="AG8" s="103"/>
      <c r="AH8" s="55" t="s">
        <v>67</v>
      </c>
      <c r="AI8" s="55" t="s">
        <v>67</v>
      </c>
      <c r="AJ8" s="55" t="s">
        <v>67</v>
      </c>
      <c r="AK8" s="55" t="s">
        <v>67</v>
      </c>
      <c r="AL8" s="55" t="s">
        <v>67</v>
      </c>
      <c r="AM8" s="55" t="s">
        <v>67</v>
      </c>
      <c r="AN8" s="55" t="s">
        <v>67</v>
      </c>
      <c r="AO8" s="55" t="s">
        <v>67</v>
      </c>
      <c r="AP8" s="55" t="s">
        <v>67</v>
      </c>
      <c r="AQ8" s="55" t="s">
        <v>67</v>
      </c>
    </row>
    <row r="10" spans="2:43" ht="12.75" customHeight="1" x14ac:dyDescent="0.2">
      <c r="B10" s="694" t="s">
        <v>37</v>
      </c>
      <c r="C10" s="695" t="str">
        <f t="shared" ref="C10:J10" si="0">C6</f>
        <v>Geographical site concerned by the certification</v>
      </c>
      <c r="D10" s="695" t="str">
        <f t="shared" si="0"/>
        <v>Address
(Addresses for sites outside the head office may be provided at a later date)</v>
      </c>
      <c r="E10" s="741" t="str">
        <f t="shared" si="0"/>
        <v>Postcode
(Addresses for sites outside the head office may be provided at a later date)</v>
      </c>
      <c r="F10" s="741" t="str">
        <f t="shared" si="0"/>
        <v>City/Country
(To be provided for the establishment of the estimate)</v>
      </c>
      <c r="G10" s="758" t="str">
        <f t="shared" si="0"/>
        <v>Legal/contractual link or agreement (e.g. head office, central function, subsidiary, franchise...)</v>
      </c>
      <c r="H10" s="753" t="str">
        <f t="shared" si="0"/>
        <v>Main activity</v>
      </c>
      <c r="I10" s="741" t="str">
        <f t="shared" si="0"/>
        <v>Standard(s) concerned per site</v>
      </c>
      <c r="J10" s="696" t="str">
        <f t="shared" si="0"/>
        <v>Type of audit
(Please indicate the type of audit by standard if different - Initial, renewal, surveillance, extension, assessment visit ...)</v>
      </c>
      <c r="K10" s="696"/>
      <c r="L10" s="695" t="str">
        <f>L6</f>
        <v>Number of full-time equivalent employees involved in the activities to be certified including apprentices, trainees and temporary staff
(specify the details of the number of employees involved per standard if applicable)</v>
      </c>
      <c r="M10" s="695"/>
      <c r="N10" s="723" t="str">
        <f>N6</f>
        <v>Do you carry out activities at night or at weekends?</v>
      </c>
      <c r="O10" s="724"/>
      <c r="P10" s="765" t="str">
        <f>P6</f>
        <v>If the production/service is organised in shifts as part of a continuous activity, specify the number of people in : 2x8, 3x8, 4x8, 5x8</v>
      </c>
      <c r="Q10" s="766"/>
      <c r="R10" s="766"/>
      <c r="S10" s="766"/>
      <c r="T10" s="767"/>
      <c r="U10" s="729" t="str">
        <f>U6</f>
        <v>Among the remaining staff: Workforce representing more than 20% of the personnel performing similar tasks (1) - Please specify the function(s)/position(s)</v>
      </c>
      <c r="V10" s="730"/>
      <c r="W10" s="729" t="str">
        <f>W6</f>
        <v>Among the remaining staff: Workforce representing more than 20% of personnel performing repetitive tasks (2) - Please specify the function(s)/position(s)</v>
      </c>
      <c r="X10" s="730"/>
      <c r="Y10" s="697" t="str">
        <f>Y6</f>
        <v>Subcontractor workforce subject to your management system that has an impact on the performance of your OHSMS - Please specify the function(s)/position(s) and number of people in : 2x8, 3x8, 4x8, 5x8</v>
      </c>
      <c r="Z10" s="752"/>
      <c r="AA10" s="752"/>
      <c r="AB10" s="752"/>
      <c r="AC10" s="752"/>
      <c r="AD10" s="752"/>
      <c r="AE10" s="752"/>
      <c r="AF10" s="749"/>
    </row>
    <row r="11" spans="2:43" ht="94.5" customHeight="1" x14ac:dyDescent="0.2">
      <c r="B11" s="694"/>
      <c r="C11" s="695"/>
      <c r="D11" s="695"/>
      <c r="E11" s="741"/>
      <c r="F11" s="741"/>
      <c r="G11" s="759"/>
      <c r="H11" s="726"/>
      <c r="I11" s="742"/>
      <c r="J11" s="696"/>
      <c r="K11" s="696"/>
      <c r="L11" s="695"/>
      <c r="M11" s="695"/>
      <c r="N11" s="725"/>
      <c r="O11" s="726"/>
      <c r="P11" s="137" t="str">
        <f>P7</f>
        <v>2x8</v>
      </c>
      <c r="Q11" s="137" t="str">
        <f t="shared" ref="Q11:T11" si="1">Q7</f>
        <v>3x8</v>
      </c>
      <c r="R11" s="137" t="str">
        <f t="shared" si="1"/>
        <v>4x8</v>
      </c>
      <c r="S11" s="137" t="str">
        <f t="shared" si="1"/>
        <v>5x8</v>
      </c>
      <c r="T11" s="137" t="str">
        <f t="shared" si="1"/>
        <v>Other - specify</v>
      </c>
      <c r="U11" s="731"/>
      <c r="V11" s="732"/>
      <c r="W11" s="731"/>
      <c r="X11" s="732"/>
      <c r="Y11" s="697"/>
      <c r="Z11" s="752"/>
      <c r="AA11" s="752"/>
      <c r="AB11" s="752"/>
      <c r="AC11" s="752"/>
      <c r="AD11" s="752"/>
      <c r="AE11" s="752"/>
      <c r="AF11" s="749"/>
    </row>
    <row r="12" spans="2:43" x14ac:dyDescent="0.2">
      <c r="B12" s="694"/>
      <c r="C12" s="60" t="str">
        <f>C8</f>
        <v>Siège</v>
      </c>
      <c r="D12" s="60" t="str">
        <f t="shared" ref="D12:I12" si="2">D8</f>
        <v/>
      </c>
      <c r="E12" s="60" t="str">
        <f t="shared" si="2"/>
        <v/>
      </c>
      <c r="F12" s="60" t="str">
        <f t="shared" si="2"/>
        <v/>
      </c>
      <c r="G12" s="60" t="str">
        <f t="shared" si="2"/>
        <v/>
      </c>
      <c r="H12" s="60" t="str">
        <f t="shared" si="2"/>
        <v/>
      </c>
      <c r="I12" s="60" t="str">
        <f t="shared" si="2"/>
        <v/>
      </c>
      <c r="J12" s="750" t="str">
        <f>J8</f>
        <v/>
      </c>
      <c r="K12" s="751"/>
      <c r="L12" s="750" t="str">
        <f>L8</f>
        <v/>
      </c>
      <c r="M12" s="751"/>
      <c r="N12" s="750" t="str">
        <f>N8</f>
        <v/>
      </c>
      <c r="O12" s="751"/>
      <c r="P12" s="57"/>
      <c r="Q12" s="57"/>
      <c r="R12" s="57"/>
      <c r="S12" s="57"/>
      <c r="T12" s="58" t="str">
        <f t="shared" ref="T12:W12" si="3">T8</f>
        <v/>
      </c>
      <c r="U12" s="727" t="str">
        <f t="shared" si="3"/>
        <v/>
      </c>
      <c r="V12" s="728"/>
      <c r="W12" s="727" t="str">
        <f t="shared" si="3"/>
        <v/>
      </c>
      <c r="X12" s="728"/>
      <c r="Y12" s="58"/>
      <c r="Z12" s="61" t="s">
        <v>67</v>
      </c>
      <c r="AA12" s="61" t="s">
        <v>67</v>
      </c>
      <c r="AB12" s="61" t="s">
        <v>67</v>
      </c>
      <c r="AC12" s="61" t="s">
        <v>67</v>
      </c>
      <c r="AD12" s="61" t="s">
        <v>67</v>
      </c>
      <c r="AE12" s="61" t="s">
        <v>67</v>
      </c>
      <c r="AF12" s="61" t="s">
        <v>67</v>
      </c>
      <c r="AG12" s="61" t="s">
        <v>67</v>
      </c>
      <c r="AH12" s="61" t="s">
        <v>67</v>
      </c>
      <c r="AI12" s="61" t="s">
        <v>67</v>
      </c>
      <c r="AJ12" s="61" t="s">
        <v>67</v>
      </c>
      <c r="AK12" s="61" t="s">
        <v>67</v>
      </c>
      <c r="AL12" s="61" t="s">
        <v>67</v>
      </c>
      <c r="AM12" s="61" t="s">
        <v>67</v>
      </c>
      <c r="AN12" s="61" t="s">
        <v>67</v>
      </c>
      <c r="AO12" s="61" t="s">
        <v>67</v>
      </c>
      <c r="AP12" s="61" t="s">
        <v>67</v>
      </c>
      <c r="AQ12" s="61" t="s">
        <v>67</v>
      </c>
    </row>
    <row r="14" spans="2:43" ht="12.75" customHeight="1" x14ac:dyDescent="0.2">
      <c r="B14" s="694" t="s">
        <v>35</v>
      </c>
      <c r="C14" s="695" t="str">
        <f>C6</f>
        <v>Geographical site concerned by the certification</v>
      </c>
      <c r="D14" s="695" t="str">
        <f t="shared" ref="D14:I14" si="4">D6</f>
        <v>Address
(Addresses for sites outside the head office may be provided at a later date)</v>
      </c>
      <c r="E14" s="695" t="str">
        <f t="shared" si="4"/>
        <v>Postcode
(Addresses for sites outside the head office may be provided at a later date)</v>
      </c>
      <c r="F14" s="695" t="str">
        <f t="shared" si="4"/>
        <v>City/Country
(To be provided for the establishment of the estimate)</v>
      </c>
      <c r="G14" s="695" t="str">
        <f t="shared" si="4"/>
        <v>Legal/contractual link or agreement (e.g. head office, central function, subsidiary, franchise...)</v>
      </c>
      <c r="H14" s="695" t="str">
        <f t="shared" si="4"/>
        <v>Main activity</v>
      </c>
      <c r="I14" s="695" t="str">
        <f t="shared" si="4"/>
        <v>Standard(s) concerned per site</v>
      </c>
      <c r="J14" s="696" t="str">
        <f>J6</f>
        <v>Type of audit
(Please indicate the type of audit by standard if different - Initial, renewal, surveillance, extension, assessment visit ...)</v>
      </c>
      <c r="K14" s="696"/>
      <c r="L14" s="695" t="str">
        <f>L6</f>
        <v>Number of full-time equivalent employees involved in the activities to be certified including apprentices, trainees and temporary staff
(specify the details of the number of employees involved per standard if applicable)</v>
      </c>
      <c r="M14" s="695"/>
      <c r="N14" s="723" t="str">
        <f>N6</f>
        <v>Do you carry out activities at night or at weekends?</v>
      </c>
      <c r="O14" s="724"/>
      <c r="P14" s="765" t="str">
        <f t="shared" ref="P14:U14" si="5">P6</f>
        <v>If the production/service is organised in shifts as part of a continuous activity, specify the number of people in : 2x8, 3x8, 4x8, 5x8</v>
      </c>
      <c r="Q14" s="766">
        <f t="shared" si="5"/>
        <v>0</v>
      </c>
      <c r="R14" s="766">
        <f t="shared" si="5"/>
        <v>0</v>
      </c>
      <c r="S14" s="766">
        <f t="shared" si="5"/>
        <v>0</v>
      </c>
      <c r="T14" s="767">
        <f t="shared" si="5"/>
        <v>0</v>
      </c>
      <c r="U14" s="729" t="str">
        <f t="shared" si="5"/>
        <v>Among the remaining staff: Workforce representing more than 20% of the personnel performing similar tasks (1) - Please specify the function(s)/position(s)</v>
      </c>
      <c r="V14" s="730"/>
      <c r="W14" s="729" t="str">
        <f>W6</f>
        <v>Among the remaining staff: Workforce representing more than 20% of personnel performing repetitive tasks (2) - Please specify the function(s)/position(s)</v>
      </c>
      <c r="X14" s="730"/>
      <c r="Y14" s="720"/>
    </row>
    <row r="15" spans="2:43" x14ac:dyDescent="0.2">
      <c r="B15" s="694"/>
      <c r="C15" s="695"/>
      <c r="D15" s="695"/>
      <c r="E15" s="695"/>
      <c r="F15" s="695"/>
      <c r="G15" s="695"/>
      <c r="H15" s="695"/>
      <c r="I15" s="695"/>
      <c r="J15" s="696"/>
      <c r="K15" s="696"/>
      <c r="L15" s="695"/>
      <c r="M15" s="695"/>
      <c r="N15" s="725"/>
      <c r="O15" s="726"/>
      <c r="P15" s="137" t="str">
        <f>P7</f>
        <v>2x8</v>
      </c>
      <c r="Q15" s="137" t="str">
        <f t="shared" ref="Q15:T15" si="6">Q7</f>
        <v>3x8</v>
      </c>
      <c r="R15" s="137" t="str">
        <f t="shared" si="6"/>
        <v>4x8</v>
      </c>
      <c r="S15" s="137" t="str">
        <f t="shared" si="6"/>
        <v>5x8</v>
      </c>
      <c r="T15" s="137" t="str">
        <f t="shared" si="6"/>
        <v>Other - specify</v>
      </c>
      <c r="U15" s="731">
        <f t="shared" ref="U15:X15" si="7">U7</f>
        <v>0</v>
      </c>
      <c r="V15" s="732">
        <f t="shared" si="7"/>
        <v>0</v>
      </c>
      <c r="W15" s="731">
        <f t="shared" si="7"/>
        <v>0</v>
      </c>
      <c r="X15" s="732">
        <f t="shared" si="7"/>
        <v>0</v>
      </c>
      <c r="Y15" s="720"/>
    </row>
    <row r="16" spans="2:43" x14ac:dyDescent="0.2">
      <c r="B16" s="694"/>
      <c r="C16" s="60" t="str">
        <f>C8</f>
        <v>Siège</v>
      </c>
      <c r="D16" s="60" t="str">
        <f t="shared" ref="D16:I16" si="8">D8</f>
        <v/>
      </c>
      <c r="E16" s="60" t="str">
        <f t="shared" si="8"/>
        <v/>
      </c>
      <c r="F16" s="60" t="str">
        <f t="shared" si="8"/>
        <v/>
      </c>
      <c r="G16" s="60" t="str">
        <f t="shared" si="8"/>
        <v/>
      </c>
      <c r="H16" s="60" t="str">
        <f t="shared" si="8"/>
        <v/>
      </c>
      <c r="I16" s="60" t="str">
        <f t="shared" si="8"/>
        <v/>
      </c>
      <c r="J16" s="691" t="str">
        <f>J8</f>
        <v/>
      </c>
      <c r="K16" s="691"/>
      <c r="L16" s="691" t="str">
        <f>L8</f>
        <v/>
      </c>
      <c r="M16" s="691"/>
      <c r="N16" s="750" t="str">
        <f>N8</f>
        <v/>
      </c>
      <c r="O16" s="751"/>
      <c r="P16" s="57"/>
      <c r="Q16" s="58" t="str">
        <f>Q8</f>
        <v/>
      </c>
      <c r="R16" s="59"/>
      <c r="S16" s="59"/>
      <c r="T16" s="58" t="str">
        <f>T8</f>
        <v/>
      </c>
      <c r="U16" s="727" t="str">
        <f t="shared" ref="U16:X16" si="9">U8</f>
        <v/>
      </c>
      <c r="V16" s="728">
        <f t="shared" si="9"/>
        <v>0</v>
      </c>
      <c r="W16" s="727" t="str">
        <f t="shared" si="9"/>
        <v/>
      </c>
      <c r="X16" s="728">
        <f t="shared" si="9"/>
        <v>0</v>
      </c>
      <c r="Y16" s="131" t="s">
        <v>67</v>
      </c>
      <c r="Z16" s="131" t="s">
        <v>67</v>
      </c>
      <c r="AA16" s="131" t="s">
        <v>67</v>
      </c>
      <c r="AB16" s="131" t="s">
        <v>67</v>
      </c>
      <c r="AC16" s="131" t="s">
        <v>67</v>
      </c>
      <c r="AD16" s="131" t="s">
        <v>67</v>
      </c>
      <c r="AE16" s="131" t="s">
        <v>67</v>
      </c>
      <c r="AF16" s="131" t="s">
        <v>67</v>
      </c>
      <c r="AG16" s="131" t="s">
        <v>67</v>
      </c>
      <c r="AH16" s="131" t="s">
        <v>67</v>
      </c>
      <c r="AI16" s="131" t="s">
        <v>67</v>
      </c>
      <c r="AJ16" s="131" t="s">
        <v>67</v>
      </c>
      <c r="AK16" s="131" t="s">
        <v>67</v>
      </c>
      <c r="AL16" s="131" t="s">
        <v>67</v>
      </c>
      <c r="AM16" s="131" t="s">
        <v>67</v>
      </c>
      <c r="AN16" s="131" t="s">
        <v>67</v>
      </c>
      <c r="AO16" s="131" t="s">
        <v>67</v>
      </c>
      <c r="AP16" s="131" t="s">
        <v>67</v>
      </c>
      <c r="AQ16" s="131" t="s">
        <v>67</v>
      </c>
    </row>
    <row r="17" spans="2:43" x14ac:dyDescent="0.2">
      <c r="G17" s="63"/>
    </row>
    <row r="18" spans="2:43" ht="12.75" customHeight="1" x14ac:dyDescent="0.2">
      <c r="B18" s="694" t="s">
        <v>36</v>
      </c>
      <c r="C18" s="695" t="str">
        <f>C6</f>
        <v>Geographical site concerned by the certification</v>
      </c>
      <c r="D18" s="695" t="str">
        <f>D6</f>
        <v>Address
(Addresses for sites outside the head office may be provided at a later date)</v>
      </c>
      <c r="E18" s="695" t="str">
        <f t="shared" ref="E18:I18" si="10">E6</f>
        <v>Postcode
(Addresses for sites outside the head office may be provided at a later date)</v>
      </c>
      <c r="F18" s="695" t="str">
        <f t="shared" si="10"/>
        <v>City/Country
(To be provided for the establishment of the estimate)</v>
      </c>
      <c r="G18" s="695" t="str">
        <f t="shared" si="10"/>
        <v>Legal/contractual link or agreement (e.g. head office, central function, subsidiary, franchise...)</v>
      </c>
      <c r="H18" s="695" t="str">
        <f t="shared" si="10"/>
        <v>Main activity</v>
      </c>
      <c r="I18" s="695" t="str">
        <f t="shared" si="10"/>
        <v>Standard(s) concerned per site</v>
      </c>
      <c r="J18" s="696" t="str">
        <f>J6</f>
        <v>Type of audit
(Please indicate the type of audit by standard if different - Initial, renewal, surveillance, extension, assessment visit ...)</v>
      </c>
      <c r="K18" s="696"/>
      <c r="L18" s="710" t="str">
        <f>AA6</f>
        <v>Dedicated staff (*) for the Energy system (FTE)</v>
      </c>
      <c r="M18" s="711"/>
      <c r="N18" s="729" t="str">
        <f>AE6</f>
        <v>Technical management of buildings/Centralized technical management
(yes/no)</v>
      </c>
      <c r="O18" s="730"/>
      <c r="P18" s="761" t="str">
        <f>P6</f>
        <v>If the production/service is organised in shifts as part of a continuous activity, specify the number of people in : 2x8, 3x8, 4x8, 5x8</v>
      </c>
      <c r="Q18" s="762"/>
      <c r="R18" s="762"/>
      <c r="S18" s="762"/>
      <c r="T18" s="763"/>
      <c r="U18" s="729" t="str">
        <f>AB6</f>
        <v>Energy sources used
(electricity, gas, oil,...)</v>
      </c>
      <c r="V18" s="730"/>
      <c r="W18" s="729" t="str">
        <f>AC6</f>
        <v>Significant energy uses</v>
      </c>
      <c r="X18" s="730"/>
      <c r="Y18" s="695" t="str">
        <f>AD6</f>
        <v>Annual consumption in GWh (Energy that arrives at the consumption point and is consumed)</v>
      </c>
      <c r="Z18" s="716" t="str">
        <f>Z6</f>
        <v>Number of subcontracted staff subject to your management system that has an impact on the performance of your energy management system - Please specify the function(s)/position(s)</v>
      </c>
      <c r="AA18" s="768" t="str">
        <f>AF6</f>
        <v>Are your energy installations delegated to a service provider? (Yes/No)</v>
      </c>
      <c r="AB18" s="768" t="str">
        <f>AG6</f>
        <v>SIRET number for France and company registration for outside France</v>
      </c>
    </row>
    <row r="19" spans="2:43" ht="95.25" customHeight="1" x14ac:dyDescent="0.2">
      <c r="B19" s="694"/>
      <c r="C19" s="695"/>
      <c r="D19" s="695"/>
      <c r="E19" s="695"/>
      <c r="F19" s="695"/>
      <c r="G19" s="695"/>
      <c r="H19" s="695"/>
      <c r="I19" s="695"/>
      <c r="J19" s="696"/>
      <c r="K19" s="696"/>
      <c r="L19" s="712"/>
      <c r="M19" s="713"/>
      <c r="N19" s="731"/>
      <c r="O19" s="732"/>
      <c r="P19" s="141" t="str">
        <f>P7</f>
        <v>2x8</v>
      </c>
      <c r="Q19" s="141" t="str">
        <f t="shared" ref="Q19:T19" si="11">Q7</f>
        <v>3x8</v>
      </c>
      <c r="R19" s="141" t="str">
        <f t="shared" si="11"/>
        <v>4x8</v>
      </c>
      <c r="S19" s="141" t="str">
        <f t="shared" si="11"/>
        <v>5x8</v>
      </c>
      <c r="T19" s="141" t="str">
        <f t="shared" si="11"/>
        <v>Other - specify</v>
      </c>
      <c r="U19" s="731"/>
      <c r="V19" s="732"/>
      <c r="W19" s="731"/>
      <c r="X19" s="732"/>
      <c r="Y19" s="695"/>
      <c r="Z19" s="716"/>
      <c r="AA19" s="768"/>
      <c r="AB19" s="768"/>
    </row>
    <row r="20" spans="2:43" ht="28.5" customHeight="1" x14ac:dyDescent="0.2">
      <c r="B20" s="694"/>
      <c r="C20" s="62" t="str">
        <f>C8</f>
        <v>Siège</v>
      </c>
      <c r="D20" s="62" t="str">
        <f>D8</f>
        <v/>
      </c>
      <c r="E20" s="62" t="str">
        <f t="shared" ref="E20:I20" si="12">E8</f>
        <v/>
      </c>
      <c r="F20" s="62" t="str">
        <f t="shared" si="12"/>
        <v/>
      </c>
      <c r="G20" s="62" t="str">
        <f t="shared" si="12"/>
        <v/>
      </c>
      <c r="H20" s="62" t="str">
        <f t="shared" si="12"/>
        <v/>
      </c>
      <c r="I20" s="62" t="str">
        <f t="shared" si="12"/>
        <v/>
      </c>
      <c r="J20" s="691" t="str">
        <f>J8</f>
        <v/>
      </c>
      <c r="K20" s="691"/>
      <c r="L20" s="714">
        <f>AA8</f>
        <v>0</v>
      </c>
      <c r="M20" s="715"/>
      <c r="N20" s="760"/>
      <c r="O20" s="760"/>
      <c r="P20" s="143"/>
      <c r="Q20" s="58">
        <f>AC8</f>
        <v>0</v>
      </c>
      <c r="R20" s="58">
        <f>AE8</f>
        <v>0</v>
      </c>
      <c r="S20" s="58">
        <f>AF8</f>
        <v>0</v>
      </c>
      <c r="T20" s="58" t="str">
        <f>T8</f>
        <v/>
      </c>
      <c r="U20" s="727"/>
      <c r="V20" s="728">
        <f t="shared" ref="V20:X20" si="13">V8</f>
        <v>0</v>
      </c>
      <c r="W20" s="727" t="str">
        <f t="shared" si="13"/>
        <v/>
      </c>
      <c r="X20" s="728">
        <f t="shared" si="13"/>
        <v>0</v>
      </c>
      <c r="Y20" s="58">
        <f>AG8</f>
        <v>0</v>
      </c>
      <c r="Z20" s="58"/>
      <c r="AA20" s="142"/>
      <c r="AB20" s="142"/>
      <c r="AC20" s="55" t="s">
        <v>67</v>
      </c>
      <c r="AD20" s="55" t="s">
        <v>67</v>
      </c>
      <c r="AE20" s="55" t="s">
        <v>67</v>
      </c>
      <c r="AF20" s="55" t="s">
        <v>67</v>
      </c>
      <c r="AG20" s="55" t="s">
        <v>67</v>
      </c>
      <c r="AH20" s="55" t="s">
        <v>67</v>
      </c>
      <c r="AI20" s="55" t="s">
        <v>67</v>
      </c>
      <c r="AJ20" s="55" t="s">
        <v>67</v>
      </c>
      <c r="AK20" s="55" t="s">
        <v>67</v>
      </c>
      <c r="AL20" s="55" t="s">
        <v>67</v>
      </c>
      <c r="AM20" s="55" t="s">
        <v>67</v>
      </c>
      <c r="AN20" s="55" t="s">
        <v>67</v>
      </c>
      <c r="AO20" s="55" t="s">
        <v>67</v>
      </c>
      <c r="AP20" s="55" t="s">
        <v>67</v>
      </c>
      <c r="AQ20" s="55" t="s">
        <v>67</v>
      </c>
    </row>
    <row r="22" spans="2:43" ht="12.75" customHeight="1" x14ac:dyDescent="0.2">
      <c r="B22" s="694" t="s">
        <v>38</v>
      </c>
      <c r="C22" s="695" t="str">
        <f>C6</f>
        <v>Geographical site concerned by the certification</v>
      </c>
      <c r="D22" s="695" t="str">
        <f t="shared" ref="D22:I22" si="14">D6</f>
        <v>Address
(Addresses for sites outside the head office may be provided at a later date)</v>
      </c>
      <c r="E22" s="695" t="str">
        <f t="shared" si="14"/>
        <v>Postcode
(Addresses for sites outside the head office may be provided at a later date)</v>
      </c>
      <c r="F22" s="695" t="str">
        <f t="shared" si="14"/>
        <v>City/Country
(To be provided for the establishment of the estimate)</v>
      </c>
      <c r="G22" s="695" t="str">
        <f t="shared" si="14"/>
        <v>Legal/contractual link or agreement (e.g. head office, central function, subsidiary, franchise...)</v>
      </c>
      <c r="H22" s="695" t="str">
        <f t="shared" si="14"/>
        <v>Main activity</v>
      </c>
      <c r="I22" s="695" t="str">
        <f t="shared" si="14"/>
        <v>Standard(s) concerned per site</v>
      </c>
      <c r="J22" s="696" t="str">
        <f>J6</f>
        <v>Type of audit
(Please indicate the type of audit by standard if different - Initial, renewal, surveillance, extension, assessment visit ...)</v>
      </c>
      <c r="K22" s="696"/>
      <c r="L22" s="695" t="str">
        <f>L6</f>
        <v>Number of full-time equivalent employees involved in the activities to be certified including apprentices, trainees and temporary staff
(specify the details of the number of employees involved per standard if applicable)</v>
      </c>
      <c r="M22" s="695"/>
      <c r="N22" s="723" t="str">
        <f>N6</f>
        <v>Do you carry out activities at night or at weekends?</v>
      </c>
      <c r="O22" s="724"/>
      <c r="P22" s="765" t="str">
        <f t="shared" ref="P22:U22" si="15">P6</f>
        <v>If the production/service is organised in shifts as part of a continuous activity, specify the number of people in : 2x8, 3x8, 4x8, 5x8</v>
      </c>
      <c r="Q22" s="766">
        <f t="shared" si="15"/>
        <v>0</v>
      </c>
      <c r="R22" s="766">
        <f t="shared" si="15"/>
        <v>0</v>
      </c>
      <c r="S22" s="766">
        <f t="shared" si="15"/>
        <v>0</v>
      </c>
      <c r="T22" s="767">
        <f t="shared" si="15"/>
        <v>0</v>
      </c>
      <c r="U22" s="729" t="str">
        <f t="shared" si="15"/>
        <v>Among the remaining staff: Workforce representing more than 20% of the personnel performing similar tasks (1) - Please specify the function(s)/position(s)</v>
      </c>
      <c r="V22" s="730"/>
      <c r="W22" s="729" t="str">
        <f>W6</f>
        <v>Among the remaining staff: Workforce representing more than 20% of personnel performing repetitive tasks (2) - Please specify the function(s)/position(s)</v>
      </c>
      <c r="X22" s="730"/>
      <c r="Y22" s="697" t="str">
        <f>Z6</f>
        <v>Number of subcontracted staff subject to your management system that has an impact on the performance of your energy management system - Please specify the function(s)/position(s)</v>
      </c>
      <c r="Z22" s="698" t="str">
        <f>AA6</f>
        <v>Dedicated staff (*) for the Energy system (FTE)</v>
      </c>
      <c r="AA22" s="698" t="str">
        <f t="shared" ref="AA22:AF22" si="16">AB6</f>
        <v>Energy sources used
(electricity, gas, oil,...)</v>
      </c>
      <c r="AB22" s="698" t="str">
        <f t="shared" si="16"/>
        <v>Significant energy uses</v>
      </c>
      <c r="AC22" s="698" t="str">
        <f t="shared" si="16"/>
        <v>Annual consumption in GWh (Energy that arrives at the consumption point and is consumed)</v>
      </c>
      <c r="AD22" s="698" t="str">
        <f t="shared" si="16"/>
        <v>Technical management of buildings/Centralized technical management
(yes/no)</v>
      </c>
      <c r="AE22" s="698" t="str">
        <f t="shared" si="16"/>
        <v>Are your energy installations delegated to a service provider? (Yes/No)</v>
      </c>
      <c r="AF22" s="698" t="str">
        <f t="shared" si="16"/>
        <v>SIRET number for France and company registration for outside France</v>
      </c>
    </row>
    <row r="23" spans="2:43" ht="94.5" customHeight="1" x14ac:dyDescent="0.2">
      <c r="B23" s="694"/>
      <c r="C23" s="695"/>
      <c r="D23" s="695"/>
      <c r="E23" s="695"/>
      <c r="F23" s="695"/>
      <c r="G23" s="695"/>
      <c r="H23" s="695"/>
      <c r="I23" s="695"/>
      <c r="J23" s="696"/>
      <c r="K23" s="696"/>
      <c r="L23" s="695"/>
      <c r="M23" s="695"/>
      <c r="N23" s="725"/>
      <c r="O23" s="726"/>
      <c r="P23" s="137" t="str">
        <f>P7</f>
        <v>2x8</v>
      </c>
      <c r="Q23" s="137" t="str">
        <f t="shared" ref="Q23:T23" si="17">Q7</f>
        <v>3x8</v>
      </c>
      <c r="R23" s="137" t="str">
        <f t="shared" si="17"/>
        <v>4x8</v>
      </c>
      <c r="S23" s="137" t="str">
        <f t="shared" si="17"/>
        <v>5x8</v>
      </c>
      <c r="T23" s="137" t="str">
        <f t="shared" si="17"/>
        <v>Other - specify</v>
      </c>
      <c r="U23" s="731"/>
      <c r="V23" s="732"/>
      <c r="W23" s="731"/>
      <c r="X23" s="732"/>
      <c r="Y23" s="697"/>
      <c r="Z23" s="699"/>
      <c r="AA23" s="699"/>
      <c r="AB23" s="699"/>
      <c r="AC23" s="699"/>
      <c r="AD23" s="699"/>
      <c r="AE23" s="699"/>
      <c r="AF23" s="699"/>
    </row>
    <row r="24" spans="2:43" x14ac:dyDescent="0.2">
      <c r="B24" s="694"/>
      <c r="C24" s="60" t="str">
        <f>C8</f>
        <v>Siège</v>
      </c>
      <c r="D24" s="60" t="str">
        <f t="shared" ref="D24:I24" si="18">D8</f>
        <v/>
      </c>
      <c r="E24" s="60" t="str">
        <f t="shared" si="18"/>
        <v/>
      </c>
      <c r="F24" s="60" t="str">
        <f t="shared" si="18"/>
        <v/>
      </c>
      <c r="G24" s="60" t="str">
        <f t="shared" si="18"/>
        <v/>
      </c>
      <c r="H24" s="60" t="str">
        <f t="shared" si="18"/>
        <v/>
      </c>
      <c r="I24" s="60" t="str">
        <f t="shared" si="18"/>
        <v/>
      </c>
      <c r="J24" s="691" t="str">
        <f>J8</f>
        <v/>
      </c>
      <c r="K24" s="691"/>
      <c r="L24" s="691" t="str">
        <f>L8</f>
        <v/>
      </c>
      <c r="M24" s="691"/>
      <c r="N24" s="750" t="str">
        <f>N8</f>
        <v/>
      </c>
      <c r="O24" s="751"/>
      <c r="P24" s="57"/>
      <c r="Q24" s="58" t="str">
        <f>Q8</f>
        <v/>
      </c>
      <c r="R24" s="59"/>
      <c r="S24" s="59"/>
      <c r="T24" s="58" t="str">
        <f>T8</f>
        <v/>
      </c>
      <c r="U24" s="727" t="str">
        <f t="shared" ref="U24:X24" si="19">U8</f>
        <v/>
      </c>
      <c r="V24" s="728">
        <f t="shared" si="19"/>
        <v>0</v>
      </c>
      <c r="W24" s="727" t="str">
        <f t="shared" si="19"/>
        <v/>
      </c>
      <c r="X24" s="728">
        <f t="shared" si="19"/>
        <v>0</v>
      </c>
      <c r="Y24" s="58">
        <f>Z8</f>
        <v>0</v>
      </c>
      <c r="Z24" s="58">
        <f>AA8</f>
        <v>0</v>
      </c>
      <c r="AA24" s="58">
        <f t="shared" ref="AA24:AF24" si="20">AB8</f>
        <v>0</v>
      </c>
      <c r="AB24" s="58">
        <f t="shared" si="20"/>
        <v>0</v>
      </c>
      <c r="AC24" s="58">
        <f t="shared" si="20"/>
        <v>0</v>
      </c>
      <c r="AD24" s="58">
        <f t="shared" si="20"/>
        <v>0</v>
      </c>
      <c r="AE24" s="58">
        <f t="shared" si="20"/>
        <v>0</v>
      </c>
      <c r="AF24" s="58">
        <f t="shared" si="20"/>
        <v>0</v>
      </c>
      <c r="AG24" s="55" t="s">
        <v>67</v>
      </c>
      <c r="AH24" s="55" t="s">
        <v>67</v>
      </c>
      <c r="AI24" s="55" t="s">
        <v>67</v>
      </c>
      <c r="AJ24" s="55" t="s">
        <v>67</v>
      </c>
      <c r="AK24" s="55" t="s">
        <v>67</v>
      </c>
      <c r="AL24" s="55" t="s">
        <v>67</v>
      </c>
      <c r="AM24" s="55" t="s">
        <v>67</v>
      </c>
      <c r="AN24" s="55" t="s">
        <v>67</v>
      </c>
      <c r="AO24" s="55" t="s">
        <v>67</v>
      </c>
      <c r="AP24" s="55" t="s">
        <v>67</v>
      </c>
      <c r="AQ24" s="55" t="s">
        <v>67</v>
      </c>
    </row>
  </sheetData>
  <sheetProtection algorithmName="SHA-512" hashValue="9cQL1yFldTLLdcxLy2IssK52KBvXQFZI/vxg88I5x91cHEXlJjiN43EqUNhgPAe5Pa+RH8mQg2ZM86p1EwLJHg==" saltValue="fwizpGyP9qq5q/B+S5pU+w==" spinCount="100000" sheet="1" formatCells="0" formatColumns="0" formatRows="0"/>
  <mergeCells count="149">
    <mergeCell ref="W24:X24"/>
    <mergeCell ref="U22:V23"/>
    <mergeCell ref="W22:X23"/>
    <mergeCell ref="AB22:AB23"/>
    <mergeCell ref="W14:X15"/>
    <mergeCell ref="W12:X12"/>
    <mergeCell ref="U12:V12"/>
    <mergeCell ref="U20:V20"/>
    <mergeCell ref="W20:X20"/>
    <mergeCell ref="AA18:AA19"/>
    <mergeCell ref="AB18:AB19"/>
    <mergeCell ref="N18:O19"/>
    <mergeCell ref="N20:O20"/>
    <mergeCell ref="P18:T18"/>
    <mergeCell ref="U18:V19"/>
    <mergeCell ref="N22:O23"/>
    <mergeCell ref="N12:O12"/>
    <mergeCell ref="N16:O16"/>
    <mergeCell ref="N24:O24"/>
    <mergeCell ref="P6:T6"/>
    <mergeCell ref="P10:T10"/>
    <mergeCell ref="U6:V7"/>
    <mergeCell ref="U8:V8"/>
    <mergeCell ref="P14:T14"/>
    <mergeCell ref="P22:T22"/>
    <mergeCell ref="U10:V11"/>
    <mergeCell ref="U14:V15"/>
    <mergeCell ref="U24:V24"/>
    <mergeCell ref="E22:E23"/>
    <mergeCell ref="F22:F23"/>
    <mergeCell ref="H22:H23"/>
    <mergeCell ref="H18:H19"/>
    <mergeCell ref="H14:H15"/>
    <mergeCell ref="H10:H11"/>
    <mergeCell ref="H6:H7"/>
    <mergeCell ref="G6:G7"/>
    <mergeCell ref="G10:G11"/>
    <mergeCell ref="G14:G15"/>
    <mergeCell ref="G18:G19"/>
    <mergeCell ref="G22:G23"/>
    <mergeCell ref="E10:E11"/>
    <mergeCell ref="F10:F11"/>
    <mergeCell ref="B18:B20"/>
    <mergeCell ref="C18:C19"/>
    <mergeCell ref="D18:D19"/>
    <mergeCell ref="I18:I19"/>
    <mergeCell ref="J18:K19"/>
    <mergeCell ref="J20:K20"/>
    <mergeCell ref="B14:B16"/>
    <mergeCell ref="C14:C15"/>
    <mergeCell ref="D14:D15"/>
    <mergeCell ref="E14:E15"/>
    <mergeCell ref="F14:F15"/>
    <mergeCell ref="E18:E19"/>
    <mergeCell ref="F18:F19"/>
    <mergeCell ref="AF10:AF11"/>
    <mergeCell ref="J12:K12"/>
    <mergeCell ref="L12:M12"/>
    <mergeCell ref="Y10:Y11"/>
    <mergeCell ref="Z10:Z11"/>
    <mergeCell ref="AA10:AA11"/>
    <mergeCell ref="AB10:AB11"/>
    <mergeCell ref="AC10:AC11"/>
    <mergeCell ref="AE10:AE11"/>
    <mergeCell ref="AD10:AD11"/>
    <mergeCell ref="N10:O11"/>
    <mergeCell ref="W10:X11"/>
    <mergeCell ref="E4:F4"/>
    <mergeCell ref="G4:H4"/>
    <mergeCell ref="J4:K4"/>
    <mergeCell ref="L4:M4"/>
    <mergeCell ref="O4:P4"/>
    <mergeCell ref="T4:X4"/>
    <mergeCell ref="E5:F5"/>
    <mergeCell ref="B6:B8"/>
    <mergeCell ref="B10:B12"/>
    <mergeCell ref="C10:C11"/>
    <mergeCell ref="D10:D11"/>
    <mergeCell ref="I6:I7"/>
    <mergeCell ref="L6:M7"/>
    <mergeCell ref="C6:C7"/>
    <mergeCell ref="D6:D7"/>
    <mergeCell ref="F6:F7"/>
    <mergeCell ref="E6:E7"/>
    <mergeCell ref="I10:I11"/>
    <mergeCell ref="L10:M11"/>
    <mergeCell ref="J10:K11"/>
    <mergeCell ref="W6:X7"/>
    <mergeCell ref="W8:X8"/>
    <mergeCell ref="T3:X3"/>
    <mergeCell ref="E2:F2"/>
    <mergeCell ref="G2:H2"/>
    <mergeCell ref="J2:K2"/>
    <mergeCell ref="L2:M2"/>
    <mergeCell ref="O2:P2"/>
    <mergeCell ref="T2:X2"/>
    <mergeCell ref="E3:F3"/>
    <mergeCell ref="G3:H3"/>
    <mergeCell ref="J3:K3"/>
    <mergeCell ref="L3:M3"/>
    <mergeCell ref="O3:P3"/>
    <mergeCell ref="AC6:AC7"/>
    <mergeCell ref="J6:K7"/>
    <mergeCell ref="AC22:AC23"/>
    <mergeCell ref="L18:M19"/>
    <mergeCell ref="L20:M20"/>
    <mergeCell ref="Z18:Z19"/>
    <mergeCell ref="T5:X5"/>
    <mergeCell ref="G5:H5"/>
    <mergeCell ref="J5:K5"/>
    <mergeCell ref="L5:M5"/>
    <mergeCell ref="O5:P5"/>
    <mergeCell ref="J16:K16"/>
    <mergeCell ref="L16:M16"/>
    <mergeCell ref="Y18:Y19"/>
    <mergeCell ref="Y14:Y15"/>
    <mergeCell ref="I14:I15"/>
    <mergeCell ref="J14:K15"/>
    <mergeCell ref="N6:O7"/>
    <mergeCell ref="N8:O8"/>
    <mergeCell ref="L14:M15"/>
    <mergeCell ref="N14:O15"/>
    <mergeCell ref="U16:V16"/>
    <mergeCell ref="W16:X16"/>
    <mergeCell ref="W18:X19"/>
    <mergeCell ref="J24:K24"/>
    <mergeCell ref="L24:M24"/>
    <mergeCell ref="AG6:AG7"/>
    <mergeCell ref="B22:B24"/>
    <mergeCell ref="C22:C23"/>
    <mergeCell ref="D22:D23"/>
    <mergeCell ref="I22:I23"/>
    <mergeCell ref="J22:K23"/>
    <mergeCell ref="L22:M23"/>
    <mergeCell ref="Y22:Y23"/>
    <mergeCell ref="Z22:Z23"/>
    <mergeCell ref="AA22:AA23"/>
    <mergeCell ref="AD22:AD23"/>
    <mergeCell ref="AE22:AE23"/>
    <mergeCell ref="AF22:AF23"/>
    <mergeCell ref="AD6:AD7"/>
    <mergeCell ref="AE6:AE7"/>
    <mergeCell ref="AF6:AF7"/>
    <mergeCell ref="L8:M8"/>
    <mergeCell ref="J8:K8"/>
    <mergeCell ref="Y6:Y7"/>
    <mergeCell ref="Z6:Z7"/>
    <mergeCell ref="AA6:AA7"/>
    <mergeCell ref="AB6:AB7"/>
  </mergeCells>
  <pageMargins left="0.70866141732283472" right="0.70866141732283472" top="0.74803149606299213" bottom="0.74803149606299213" header="0.31496062992125984" footer="0.31496062992125984"/>
  <pageSetup paperSize="9" scale="52" orientation="landscape" r:id="rId1"/>
  <headerFooter>
    <oddFooter>&amp;R&amp;8CERTI-F-1235.24_01/2025</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14CA2-0C74-4CD1-A4EB-90FE325EED1C}">
  <sheetPr>
    <tabColor rgb="FF0070C0"/>
  </sheetPr>
  <dimension ref="A1:AE107"/>
  <sheetViews>
    <sheetView showGridLines="0" zoomScale="115" zoomScaleNormal="115" zoomScaleSheetLayoutView="145" zoomScalePageLayoutView="85" workbookViewId="0">
      <selection activeCell="B5" sqref="B5:N5"/>
    </sheetView>
  </sheetViews>
  <sheetFormatPr baseColWidth="10" defaultColWidth="10.7109375" defaultRowHeight="12.75" x14ac:dyDescent="0.2"/>
  <cols>
    <col min="1" max="1" width="2.42578125" style="14" customWidth="1"/>
    <col min="2" max="2" width="7.7109375" style="15" customWidth="1"/>
    <col min="3" max="3" width="11.5703125" style="15" customWidth="1"/>
    <col min="4" max="4" width="10.42578125" style="15" customWidth="1"/>
    <col min="5" max="5" width="1.42578125" style="15" customWidth="1"/>
    <col min="6" max="6" width="10.42578125" style="15" customWidth="1"/>
    <col min="7" max="7" width="1.42578125" style="15" customWidth="1"/>
    <col min="8" max="8" width="10.42578125" style="15" customWidth="1"/>
    <col min="9" max="9" width="1.42578125" style="15" customWidth="1"/>
    <col min="10" max="10" width="10.42578125" style="15" customWidth="1"/>
    <col min="11" max="11" width="1.42578125" style="15" customWidth="1"/>
    <col min="12" max="13" width="10.7109375" style="15" customWidth="1"/>
    <col min="14" max="14" width="10.28515625" style="15" customWidth="1"/>
    <col min="15" max="15" width="2.42578125" style="15" customWidth="1"/>
    <col min="16" max="26" width="10.7109375" style="15"/>
    <col min="27" max="31" width="32.7109375" hidden="1" customWidth="1"/>
    <col min="32" max="16384" width="10.7109375" style="15"/>
  </cols>
  <sheetData>
    <row r="1" spans="1:31" ht="39.75" customHeight="1" x14ac:dyDescent="0.2">
      <c r="A1" s="411"/>
      <c r="B1" s="411"/>
      <c r="C1" s="411"/>
      <c r="D1" s="190" t="s">
        <v>207</v>
      </c>
      <c r="E1" s="190"/>
      <c r="F1" s="412"/>
      <c r="G1" s="412"/>
      <c r="H1" s="412"/>
      <c r="I1" s="412"/>
      <c r="J1" s="413"/>
      <c r="K1" s="413"/>
      <c r="L1" s="414"/>
      <c r="M1" s="415"/>
      <c r="N1" s="415"/>
      <c r="O1" s="415"/>
      <c r="AA1" s="304" t="s">
        <v>208</v>
      </c>
      <c r="AB1" s="304" t="s">
        <v>209</v>
      </c>
      <c r="AC1" s="304" t="s">
        <v>3</v>
      </c>
      <c r="AD1" s="304" t="s">
        <v>210</v>
      </c>
      <c r="AE1" s="304" t="s">
        <v>11</v>
      </c>
    </row>
    <row r="2" spans="1:31" s="14" customFormat="1" ht="12" customHeight="1" x14ac:dyDescent="0.2">
      <c r="A2" s="294"/>
      <c r="B2" s="294"/>
      <c r="C2" s="295"/>
      <c r="D2" s="74"/>
      <c r="E2" s="74"/>
      <c r="F2" s="296"/>
      <c r="G2" s="296"/>
      <c r="H2" s="294"/>
      <c r="I2" s="294"/>
      <c r="J2" s="297"/>
      <c r="K2" s="297"/>
      <c r="L2" s="74"/>
      <c r="M2" s="298"/>
      <c r="N2" s="298"/>
      <c r="O2" s="15"/>
      <c r="AA2" s="5" t="s">
        <v>211</v>
      </c>
      <c r="AB2" s="5" t="s">
        <v>212</v>
      </c>
      <c r="AC2" s="5" t="s">
        <v>213</v>
      </c>
      <c r="AD2" s="5" t="s">
        <v>214</v>
      </c>
      <c r="AE2" s="5" t="s">
        <v>215</v>
      </c>
    </row>
    <row r="3" spans="1:31" ht="15" x14ac:dyDescent="0.25">
      <c r="A3" s="776" t="s">
        <v>216</v>
      </c>
      <c r="B3" s="777"/>
      <c r="C3" s="777"/>
      <c r="D3" s="777"/>
      <c r="E3" s="777"/>
      <c r="F3" s="777"/>
      <c r="G3" s="777"/>
      <c r="H3" s="777"/>
      <c r="I3" s="777"/>
      <c r="J3" s="777"/>
      <c r="K3" s="777"/>
      <c r="L3" s="777"/>
      <c r="M3" s="777"/>
      <c r="N3" s="777"/>
      <c r="O3" s="777"/>
    </row>
    <row r="4" spans="1:31" s="14" customFormat="1" ht="16.5" customHeight="1" x14ac:dyDescent="0.25">
      <c r="A4" s="416"/>
      <c r="B4" s="416" t="s">
        <v>217</v>
      </c>
      <c r="C4" s="416"/>
      <c r="D4" s="416"/>
      <c r="E4" s="416"/>
      <c r="F4" s="416"/>
      <c r="G4" s="416"/>
      <c r="H4" s="416"/>
      <c r="I4" s="416"/>
      <c r="J4" s="416"/>
      <c r="K4" s="416"/>
      <c r="L4" s="416"/>
      <c r="M4" s="416"/>
      <c r="N4" s="416"/>
      <c r="O4" s="416"/>
      <c r="AA4"/>
      <c r="AB4"/>
      <c r="AC4"/>
      <c r="AD4"/>
      <c r="AE4"/>
    </row>
    <row r="5" spans="1:31" s="14" customFormat="1" ht="31.5" customHeight="1" x14ac:dyDescent="0.25">
      <c r="A5" s="416"/>
      <c r="B5" s="778"/>
      <c r="C5" s="779"/>
      <c r="D5" s="779"/>
      <c r="E5" s="779"/>
      <c r="F5" s="779"/>
      <c r="G5" s="779"/>
      <c r="H5" s="779"/>
      <c r="I5" s="779"/>
      <c r="J5" s="779"/>
      <c r="K5" s="779"/>
      <c r="L5" s="779"/>
      <c r="M5" s="779"/>
      <c r="N5" s="780"/>
      <c r="O5" s="416"/>
      <c r="AA5"/>
      <c r="AB5"/>
      <c r="AC5"/>
      <c r="AD5"/>
      <c r="AE5"/>
    </row>
    <row r="6" spans="1:31" s="14" customFormat="1" ht="15" x14ac:dyDescent="0.25">
      <c r="A6" s="416"/>
      <c r="B6" s="416" t="s">
        <v>218</v>
      </c>
      <c r="C6" s="416"/>
      <c r="D6" s="416"/>
      <c r="E6" s="416"/>
      <c r="F6" s="416"/>
      <c r="G6" s="416"/>
      <c r="H6" s="416"/>
      <c r="I6" s="416"/>
      <c r="J6" s="416"/>
      <c r="K6" s="416"/>
      <c r="L6" s="416"/>
      <c r="M6" s="416"/>
      <c r="N6" s="416"/>
      <c r="O6" s="416"/>
      <c r="AA6"/>
      <c r="AB6"/>
      <c r="AC6"/>
      <c r="AD6"/>
      <c r="AE6"/>
    </row>
    <row r="7" spans="1:31" ht="16.5" customHeight="1" x14ac:dyDescent="0.25">
      <c r="A7" s="416"/>
      <c r="B7" s="416" t="s">
        <v>219</v>
      </c>
      <c r="C7" s="416"/>
      <c r="D7" s="416"/>
      <c r="E7" s="416"/>
      <c r="F7" s="416"/>
      <c r="G7" s="416"/>
      <c r="H7" s="416"/>
      <c r="I7" s="416"/>
      <c r="J7" s="416"/>
      <c r="K7" s="416"/>
      <c r="L7" s="416"/>
      <c r="M7" s="416"/>
      <c r="N7" s="416"/>
      <c r="O7" s="416"/>
    </row>
    <row r="8" spans="1:31" ht="30.75" customHeight="1" x14ac:dyDescent="0.25">
      <c r="A8" s="416"/>
      <c r="B8" s="773" t="s">
        <v>220</v>
      </c>
      <c r="C8" s="775"/>
      <c r="D8" s="775"/>
      <c r="E8" s="775"/>
      <c r="F8" s="775"/>
      <c r="G8" s="775"/>
      <c r="H8" s="775"/>
      <c r="I8" s="775"/>
      <c r="J8" s="775"/>
      <c r="K8" s="775"/>
      <c r="L8" s="775"/>
      <c r="M8" s="775"/>
      <c r="N8" s="775"/>
      <c r="O8" s="416"/>
    </row>
    <row r="9" spans="1:31" ht="30.75" customHeight="1" x14ac:dyDescent="0.25">
      <c r="A9" s="416"/>
      <c r="B9" s="305" t="s">
        <v>6</v>
      </c>
      <c r="C9" s="769" t="s">
        <v>13</v>
      </c>
      <c r="D9" s="769"/>
      <c r="E9" s="769"/>
      <c r="F9" s="770"/>
      <c r="G9" s="771"/>
      <c r="H9" s="771"/>
      <c r="I9" s="771"/>
      <c r="J9" s="771"/>
      <c r="K9" s="771"/>
      <c r="L9" s="771"/>
      <c r="M9" s="771"/>
      <c r="N9" s="772"/>
      <c r="O9" s="416"/>
    </row>
    <row r="10" spans="1:31" ht="30.75" customHeight="1" x14ac:dyDescent="0.25">
      <c r="A10" s="416"/>
      <c r="B10" s="305" t="s">
        <v>7</v>
      </c>
      <c r="C10" s="769" t="s">
        <v>13</v>
      </c>
      <c r="D10" s="769"/>
      <c r="E10" s="769"/>
      <c r="F10" s="770"/>
      <c r="G10" s="771"/>
      <c r="H10" s="771"/>
      <c r="I10" s="771"/>
      <c r="J10" s="771"/>
      <c r="K10" s="771"/>
      <c r="L10" s="771"/>
      <c r="M10" s="771"/>
      <c r="N10" s="772"/>
      <c r="O10" s="416"/>
    </row>
    <row r="11" spans="1:31" ht="30.75" customHeight="1" x14ac:dyDescent="0.25">
      <c r="A11" s="416"/>
      <c r="B11" s="305" t="s">
        <v>8</v>
      </c>
      <c r="C11" s="769" t="s">
        <v>13</v>
      </c>
      <c r="D11" s="769"/>
      <c r="E11" s="769"/>
      <c r="F11" s="770"/>
      <c r="G11" s="771"/>
      <c r="H11" s="771"/>
      <c r="I11" s="771"/>
      <c r="J11" s="771"/>
      <c r="K11" s="771"/>
      <c r="L11" s="771"/>
      <c r="M11" s="771"/>
      <c r="N11" s="772"/>
      <c r="O11" s="416"/>
    </row>
    <row r="12" spans="1:31" s="14" customFormat="1" ht="15" x14ac:dyDescent="0.25">
      <c r="A12" s="416"/>
      <c r="B12" s="416"/>
      <c r="C12" s="416"/>
      <c r="D12" s="416"/>
      <c r="E12" s="416"/>
      <c r="F12" s="416"/>
      <c r="G12" s="416"/>
      <c r="H12" s="416"/>
      <c r="I12" s="416"/>
      <c r="J12" s="416"/>
      <c r="K12" s="416"/>
      <c r="L12" s="416"/>
      <c r="M12" s="416"/>
      <c r="N12" s="416"/>
      <c r="O12" s="416"/>
      <c r="AA12"/>
      <c r="AB12"/>
      <c r="AC12"/>
      <c r="AD12"/>
      <c r="AE12"/>
    </row>
    <row r="13" spans="1:31" ht="30.75" customHeight="1" x14ac:dyDescent="0.25">
      <c r="A13" s="416"/>
      <c r="B13" s="773" t="s">
        <v>5</v>
      </c>
      <c r="C13" s="774"/>
      <c r="D13" s="773" t="s">
        <v>221</v>
      </c>
      <c r="E13" s="775"/>
      <c r="F13" s="774"/>
      <c r="G13" s="773" t="s">
        <v>222</v>
      </c>
      <c r="H13" s="775"/>
      <c r="I13" s="775"/>
      <c r="J13" s="774"/>
      <c r="K13" s="773" t="s">
        <v>223</v>
      </c>
      <c r="L13" s="775"/>
      <c r="M13" s="775"/>
      <c r="N13" s="775"/>
      <c r="O13" s="416"/>
    </row>
    <row r="14" spans="1:31" ht="30.75" customHeight="1" x14ac:dyDescent="0.25">
      <c r="A14" s="416"/>
      <c r="B14" s="770"/>
      <c r="C14" s="772"/>
      <c r="D14" s="770"/>
      <c r="E14" s="771"/>
      <c r="F14" s="772"/>
      <c r="G14" s="770"/>
      <c r="H14" s="771"/>
      <c r="I14" s="771"/>
      <c r="J14" s="772"/>
      <c r="K14" s="770"/>
      <c r="L14" s="771"/>
      <c r="M14" s="771"/>
      <c r="N14" s="772"/>
      <c r="O14" s="416"/>
    </row>
    <row r="15" spans="1:31" ht="30.75" customHeight="1" x14ac:dyDescent="0.25">
      <c r="A15" s="416"/>
      <c r="B15" s="770"/>
      <c r="C15" s="772"/>
      <c r="D15" s="770"/>
      <c r="E15" s="771"/>
      <c r="F15" s="772"/>
      <c r="G15" s="770"/>
      <c r="H15" s="771"/>
      <c r="I15" s="771"/>
      <c r="J15" s="772"/>
      <c r="K15" s="770"/>
      <c r="L15" s="771"/>
      <c r="M15" s="771"/>
      <c r="N15" s="772"/>
      <c r="O15" s="416"/>
    </row>
    <row r="16" spans="1:31" ht="30.75" customHeight="1" x14ac:dyDescent="0.25">
      <c r="A16" s="416"/>
      <c r="B16" s="770"/>
      <c r="C16" s="772"/>
      <c r="D16" s="770"/>
      <c r="E16" s="771"/>
      <c r="F16" s="772"/>
      <c r="G16" s="770"/>
      <c r="H16" s="771"/>
      <c r="I16" s="771"/>
      <c r="J16" s="772"/>
      <c r="K16" s="770"/>
      <c r="L16" s="771"/>
      <c r="M16" s="771"/>
      <c r="N16" s="772"/>
      <c r="O16" s="416"/>
    </row>
    <row r="17" spans="1:31" ht="30.75" customHeight="1" x14ac:dyDescent="0.25">
      <c r="A17" s="416"/>
      <c r="B17" s="770"/>
      <c r="C17" s="772"/>
      <c r="D17" s="770"/>
      <c r="E17" s="771"/>
      <c r="F17" s="772"/>
      <c r="G17" s="770"/>
      <c r="H17" s="771"/>
      <c r="I17" s="771"/>
      <c r="J17" s="772"/>
      <c r="K17" s="770"/>
      <c r="L17" s="771"/>
      <c r="M17" s="771"/>
      <c r="N17" s="772"/>
      <c r="O17" s="416"/>
    </row>
    <row r="18" spans="1:31" ht="30.75" customHeight="1" x14ac:dyDescent="0.25">
      <c r="A18" s="416"/>
      <c r="B18" s="770"/>
      <c r="C18" s="772"/>
      <c r="D18" s="770"/>
      <c r="E18" s="771"/>
      <c r="F18" s="772"/>
      <c r="G18" s="770"/>
      <c r="H18" s="771"/>
      <c r="I18" s="771"/>
      <c r="J18" s="772"/>
      <c r="K18" s="770"/>
      <c r="L18" s="771"/>
      <c r="M18" s="771"/>
      <c r="N18" s="772"/>
      <c r="O18" s="416"/>
    </row>
    <row r="19" spans="1:31" s="14" customFormat="1" ht="7.5" customHeight="1" x14ac:dyDescent="0.2">
      <c r="A19" s="28"/>
      <c r="B19" s="28"/>
      <c r="C19" s="34"/>
      <c r="D19" s="27"/>
      <c r="E19" s="27"/>
      <c r="F19" s="35"/>
      <c r="G19" s="35"/>
      <c r="H19" s="35"/>
      <c r="I19" s="35"/>
      <c r="J19" s="36"/>
      <c r="K19" s="36"/>
      <c r="L19" s="37"/>
      <c r="M19" s="38"/>
      <c r="N19" s="38"/>
      <c r="O19" s="15"/>
      <c r="AA19"/>
      <c r="AB19"/>
      <c r="AC19"/>
      <c r="AD19"/>
      <c r="AE19"/>
    </row>
    <row r="20" spans="1:31" ht="15" x14ac:dyDescent="0.25">
      <c r="A20" s="776" t="s">
        <v>224</v>
      </c>
      <c r="B20" s="777"/>
      <c r="C20" s="777"/>
      <c r="D20" s="777"/>
      <c r="E20" s="777"/>
      <c r="F20" s="777"/>
      <c r="G20" s="777"/>
      <c r="H20" s="777"/>
      <c r="I20" s="777"/>
      <c r="J20" s="777"/>
      <c r="K20" s="777"/>
      <c r="L20" s="777"/>
      <c r="M20" s="777"/>
      <c r="N20" s="777"/>
      <c r="O20" s="777"/>
    </row>
    <row r="21" spans="1:31" s="14" customFormat="1" ht="15" x14ac:dyDescent="0.25">
      <c r="A21" s="416"/>
      <c r="B21" s="416"/>
      <c r="C21" s="416"/>
      <c r="D21" s="416"/>
      <c r="E21" s="416"/>
      <c r="F21" s="416"/>
      <c r="G21" s="416"/>
      <c r="H21" s="416"/>
      <c r="I21" s="416"/>
      <c r="J21" s="416"/>
      <c r="K21" s="416"/>
      <c r="L21" s="416"/>
      <c r="M21" s="416"/>
      <c r="N21" s="416"/>
      <c r="O21" s="416"/>
      <c r="AA21"/>
      <c r="AB21"/>
      <c r="AC21"/>
      <c r="AD21"/>
      <c r="AE21"/>
    </row>
    <row r="22" spans="1:31" ht="25.5" customHeight="1" x14ac:dyDescent="0.25">
      <c r="A22" s="416"/>
      <c r="B22" s="778" t="s">
        <v>225</v>
      </c>
      <c r="C22" s="779"/>
      <c r="D22" s="780"/>
      <c r="E22" s="781"/>
      <c r="F22" s="782"/>
      <c r="G22" s="782"/>
      <c r="H22" s="782"/>
      <c r="I22" s="416"/>
      <c r="J22" s="778" t="s">
        <v>225</v>
      </c>
      <c r="K22" s="779"/>
      <c r="L22" s="780"/>
      <c r="M22" s="781"/>
      <c r="N22" s="782"/>
      <c r="O22" s="416"/>
    </row>
    <row r="23" spans="1:31" ht="25.5" customHeight="1" x14ac:dyDescent="0.25">
      <c r="A23" s="416"/>
      <c r="B23" s="778" t="s">
        <v>225</v>
      </c>
      <c r="C23" s="779"/>
      <c r="D23" s="780"/>
      <c r="E23" s="781"/>
      <c r="F23" s="782"/>
      <c r="G23" s="782"/>
      <c r="H23" s="782"/>
      <c r="I23" s="416"/>
      <c r="J23" s="778" t="s">
        <v>225</v>
      </c>
      <c r="K23" s="779"/>
      <c r="L23" s="780"/>
      <c r="M23" s="781"/>
      <c r="N23" s="782"/>
      <c r="O23" s="416"/>
    </row>
    <row r="24" spans="1:31" s="14" customFormat="1" ht="15" x14ac:dyDescent="0.25">
      <c r="A24" s="416"/>
      <c r="B24" s="416"/>
      <c r="C24" s="416"/>
      <c r="D24" s="416"/>
      <c r="E24" s="416"/>
      <c r="F24" s="416"/>
      <c r="G24" s="416"/>
      <c r="H24" s="416"/>
      <c r="I24" s="416"/>
      <c r="J24" s="416"/>
      <c r="K24" s="416"/>
      <c r="L24" s="416"/>
      <c r="M24" s="416"/>
      <c r="N24" s="416"/>
      <c r="O24" s="416"/>
      <c r="AA24"/>
      <c r="AB24"/>
      <c r="AC24"/>
      <c r="AD24"/>
      <c r="AE24"/>
    </row>
    <row r="25" spans="1:31" ht="30.75" customHeight="1" x14ac:dyDescent="0.25">
      <c r="A25" s="416"/>
      <c r="B25" s="783" t="s">
        <v>226</v>
      </c>
      <c r="C25" s="784"/>
      <c r="D25" s="784"/>
      <c r="E25" s="784"/>
      <c r="F25" s="783" t="s">
        <v>227</v>
      </c>
      <c r="G25" s="784"/>
      <c r="H25" s="784"/>
      <c r="I25" s="784"/>
      <c r="J25" s="784"/>
      <c r="K25" s="783" t="s">
        <v>228</v>
      </c>
      <c r="L25" s="784"/>
      <c r="M25" s="784"/>
      <c r="N25" s="784"/>
      <c r="O25" s="416"/>
    </row>
    <row r="26" spans="1:31" ht="30.75" customHeight="1" x14ac:dyDescent="0.25">
      <c r="A26" s="416"/>
      <c r="B26" s="306" t="s">
        <v>6</v>
      </c>
      <c r="C26" s="769"/>
      <c r="D26" s="769"/>
      <c r="E26" s="769"/>
      <c r="F26" s="769"/>
      <c r="G26" s="769"/>
      <c r="H26" s="769"/>
      <c r="I26" s="769"/>
      <c r="J26" s="769"/>
      <c r="K26" s="769"/>
      <c r="L26" s="769"/>
      <c r="M26" s="769"/>
      <c r="N26" s="769"/>
      <c r="O26" s="416"/>
    </row>
    <row r="27" spans="1:31" ht="30.75" customHeight="1" x14ac:dyDescent="0.25">
      <c r="A27" s="416"/>
      <c r="B27" s="306" t="s">
        <v>7</v>
      </c>
      <c r="C27" s="769"/>
      <c r="D27" s="769"/>
      <c r="E27" s="769"/>
      <c r="F27" s="769"/>
      <c r="G27" s="769"/>
      <c r="H27" s="769"/>
      <c r="I27" s="769"/>
      <c r="J27" s="769"/>
      <c r="K27" s="769"/>
      <c r="L27" s="769"/>
      <c r="M27" s="769"/>
      <c r="N27" s="769"/>
      <c r="O27" s="416"/>
    </row>
    <row r="28" spans="1:31" ht="30.75" customHeight="1" x14ac:dyDescent="0.25">
      <c r="A28" s="416"/>
      <c r="B28" s="306" t="s">
        <v>8</v>
      </c>
      <c r="C28" s="769"/>
      <c r="D28" s="769"/>
      <c r="E28" s="769"/>
      <c r="F28" s="769"/>
      <c r="G28" s="769"/>
      <c r="H28" s="769"/>
      <c r="I28" s="769"/>
      <c r="J28" s="769"/>
      <c r="K28" s="769"/>
      <c r="L28" s="769"/>
      <c r="M28" s="769"/>
      <c r="N28" s="769"/>
      <c r="O28" s="416"/>
    </row>
    <row r="29" spans="1:31" ht="30.75" customHeight="1" x14ac:dyDescent="0.25">
      <c r="A29" s="416"/>
      <c r="B29" s="306" t="s">
        <v>10</v>
      </c>
      <c r="C29" s="769"/>
      <c r="D29" s="769"/>
      <c r="E29" s="769"/>
      <c r="F29" s="769"/>
      <c r="G29" s="769"/>
      <c r="H29" s="769"/>
      <c r="I29" s="769"/>
      <c r="J29" s="769"/>
      <c r="K29" s="769"/>
      <c r="L29" s="769"/>
      <c r="M29" s="769"/>
      <c r="N29" s="769"/>
      <c r="O29" s="416"/>
    </row>
    <row r="30" spans="1:31" ht="30.75" customHeight="1" x14ac:dyDescent="0.25">
      <c r="A30" s="416"/>
      <c r="B30" s="306" t="s">
        <v>9</v>
      </c>
      <c r="C30" s="785"/>
      <c r="D30" s="785"/>
      <c r="E30" s="785"/>
      <c r="F30" s="785"/>
      <c r="G30" s="785"/>
      <c r="H30" s="785"/>
      <c r="I30" s="785"/>
      <c r="J30" s="785"/>
      <c r="K30" s="785"/>
      <c r="L30" s="785"/>
      <c r="M30" s="785"/>
      <c r="N30" s="785"/>
      <c r="O30" s="416"/>
    </row>
    <row r="31" spans="1:31" ht="15" x14ac:dyDescent="0.25">
      <c r="A31" s="416"/>
      <c r="B31" s="416"/>
      <c r="C31" s="416"/>
      <c r="D31" s="416"/>
      <c r="E31" s="416"/>
      <c r="F31" s="416"/>
      <c r="G31" s="416"/>
      <c r="H31" s="416"/>
      <c r="I31" s="416"/>
      <c r="J31" s="416"/>
      <c r="K31" s="416"/>
      <c r="L31" s="416"/>
      <c r="M31" s="416"/>
      <c r="N31" s="416"/>
      <c r="O31" s="416"/>
    </row>
    <row r="32" spans="1:31" x14ac:dyDescent="0.2">
      <c r="A32" s="29"/>
      <c r="B32" s="30"/>
      <c r="C32" s="31"/>
      <c r="D32" s="32"/>
      <c r="E32" s="32"/>
      <c r="F32" s="32"/>
      <c r="G32" s="32"/>
      <c r="H32" s="32"/>
      <c r="I32" s="32"/>
      <c r="J32" s="32"/>
      <c r="K32" s="32"/>
      <c r="L32" s="32"/>
      <c r="M32" s="32"/>
      <c r="N32" s="32"/>
    </row>
    <row r="33" spans="1:31" ht="15" x14ac:dyDescent="0.25">
      <c r="A33" s="786" t="s">
        <v>229</v>
      </c>
      <c r="B33" s="787"/>
      <c r="C33" s="787"/>
      <c r="D33" s="787"/>
      <c r="E33" s="787"/>
      <c r="F33" s="787"/>
      <c r="G33" s="787"/>
      <c r="H33" s="787"/>
      <c r="I33" s="787"/>
      <c r="J33" s="787"/>
      <c r="K33" s="787"/>
      <c r="L33" s="787"/>
      <c r="M33" s="787"/>
      <c r="N33" s="787"/>
      <c r="O33" s="787"/>
    </row>
    <row r="34" spans="1:31" s="14" customFormat="1" ht="16.5" customHeight="1" x14ac:dyDescent="0.2">
      <c r="A34" s="417"/>
      <c r="B34" s="417" t="s">
        <v>230</v>
      </c>
      <c r="C34" s="417"/>
      <c r="D34" s="417"/>
      <c r="E34" s="417"/>
      <c r="F34" s="417"/>
      <c r="G34" s="417"/>
      <c r="H34" s="417"/>
      <c r="I34" s="417"/>
      <c r="J34" s="417"/>
      <c r="K34" s="417"/>
      <c r="L34" s="417"/>
      <c r="M34" s="417"/>
      <c r="N34" s="417"/>
      <c r="O34" s="417"/>
      <c r="AA34"/>
      <c r="AB34"/>
      <c r="AC34"/>
      <c r="AD34"/>
      <c r="AE34"/>
    </row>
    <row r="35" spans="1:31" s="14" customFormat="1" ht="16.5" customHeight="1" x14ac:dyDescent="0.2">
      <c r="A35" s="417"/>
      <c r="B35" s="417" t="s">
        <v>231</v>
      </c>
      <c r="C35" s="417"/>
      <c r="D35" s="417"/>
      <c r="E35" s="417"/>
      <c r="F35" s="417"/>
      <c r="G35" s="417"/>
      <c r="H35" s="417"/>
      <c r="I35" s="417"/>
      <c r="J35" s="417"/>
      <c r="K35" s="417"/>
      <c r="L35" s="417"/>
      <c r="M35" s="417"/>
      <c r="N35" s="417"/>
      <c r="O35" s="417"/>
      <c r="AA35"/>
      <c r="AB35"/>
      <c r="AC35"/>
      <c r="AD35"/>
      <c r="AE35"/>
    </row>
    <row r="36" spans="1:31" s="14" customFormat="1" ht="16.5" customHeight="1" x14ac:dyDescent="0.2">
      <c r="A36" s="417"/>
      <c r="B36" s="417"/>
      <c r="C36" s="417"/>
      <c r="D36" s="307"/>
      <c r="E36" s="417"/>
      <c r="F36" s="417" t="s">
        <v>232</v>
      </c>
      <c r="G36" s="417"/>
      <c r="H36" s="417"/>
      <c r="I36" s="770"/>
      <c r="J36" s="771"/>
      <c r="K36" s="771"/>
      <c r="L36" s="771"/>
      <c r="M36" s="771"/>
      <c r="N36" s="772"/>
      <c r="O36" s="417"/>
      <c r="AA36"/>
      <c r="AB36"/>
      <c r="AC36"/>
      <c r="AD36"/>
      <c r="AE36"/>
    </row>
    <row r="37" spans="1:31" ht="18.75" customHeight="1" x14ac:dyDescent="0.2">
      <c r="A37" s="417"/>
      <c r="B37" s="417"/>
      <c r="C37" s="417"/>
      <c r="D37" s="417"/>
      <c r="E37" s="417"/>
      <c r="F37" s="417"/>
      <c r="G37" s="417"/>
      <c r="H37" s="417"/>
      <c r="I37" s="417"/>
      <c r="J37" s="417"/>
      <c r="K37" s="417"/>
      <c r="L37" s="417"/>
      <c r="M37" s="417"/>
      <c r="N37" s="417"/>
      <c r="O37" s="417"/>
    </row>
    <row r="38" spans="1:31" s="33" customFormat="1" x14ac:dyDescent="0.2">
      <c r="A38" s="788"/>
      <c r="B38" s="788"/>
      <c r="C38" s="788"/>
      <c r="D38" s="788"/>
      <c r="E38" s="788"/>
      <c r="F38" s="788"/>
      <c r="G38" s="788"/>
      <c r="H38" s="788"/>
      <c r="I38" s="788"/>
      <c r="J38" s="788"/>
      <c r="K38" s="788"/>
      <c r="L38" s="788"/>
      <c r="M38" s="788"/>
      <c r="N38" s="788"/>
      <c r="O38" s="788"/>
      <c r="AA38"/>
      <c r="AB38"/>
      <c r="AC38"/>
      <c r="AD38"/>
      <c r="AE38"/>
    </row>
    <row r="39" spans="1:31" ht="15" x14ac:dyDescent="0.25">
      <c r="A39" s="786" t="s">
        <v>233</v>
      </c>
      <c r="B39" s="787"/>
      <c r="C39" s="787"/>
      <c r="D39" s="787"/>
      <c r="E39" s="787"/>
      <c r="F39" s="787"/>
      <c r="G39" s="787"/>
      <c r="H39" s="787"/>
      <c r="I39" s="787"/>
      <c r="J39" s="787"/>
      <c r="K39" s="787"/>
      <c r="L39" s="787"/>
      <c r="M39" s="787"/>
      <c r="N39" s="787"/>
      <c r="O39" s="787"/>
    </row>
    <row r="40" spans="1:31" s="14" customFormat="1" ht="16.5" customHeight="1" x14ac:dyDescent="0.2">
      <c r="A40" s="418"/>
      <c r="B40" s="418"/>
      <c r="C40" s="418"/>
      <c r="D40" s="418"/>
      <c r="E40" s="418"/>
      <c r="F40" s="418"/>
      <c r="G40" s="418"/>
      <c r="H40" s="418"/>
      <c r="I40" s="418"/>
      <c r="J40" s="418"/>
      <c r="K40" s="418"/>
      <c r="L40" s="418"/>
      <c r="M40" s="418"/>
      <c r="N40" s="418"/>
      <c r="O40" s="418"/>
      <c r="AA40"/>
      <c r="AB40"/>
      <c r="AC40"/>
      <c r="AD40"/>
      <c r="AE40"/>
    </row>
    <row r="41" spans="1:31" ht="23.25" customHeight="1" x14ac:dyDescent="0.2">
      <c r="A41" s="418"/>
      <c r="B41" s="789" t="s">
        <v>234</v>
      </c>
      <c r="C41" s="790"/>
      <c r="D41" s="790"/>
      <c r="E41" s="790"/>
      <c r="F41" s="790"/>
      <c r="G41" s="790"/>
      <c r="H41" s="790"/>
      <c r="I41" s="790"/>
      <c r="J41" s="790"/>
      <c r="K41" s="790"/>
      <c r="L41" s="790"/>
      <c r="M41" s="790"/>
      <c r="N41" s="790"/>
      <c r="O41" s="418"/>
    </row>
    <row r="42" spans="1:31" ht="16.5" customHeight="1" x14ac:dyDescent="0.2">
      <c r="A42" s="418"/>
      <c r="B42" s="789" t="s">
        <v>235</v>
      </c>
      <c r="C42" s="790"/>
      <c r="D42" s="790"/>
      <c r="E42" s="790"/>
      <c r="F42" s="790"/>
      <c r="G42" s="790"/>
      <c r="H42" s="790"/>
      <c r="I42" s="790"/>
      <c r="J42" s="790"/>
      <c r="K42" s="790"/>
      <c r="L42" s="790"/>
      <c r="M42" s="790"/>
      <c r="N42" s="790"/>
      <c r="O42" s="418"/>
    </row>
    <row r="43" spans="1:31" ht="16.5" customHeight="1" x14ac:dyDescent="0.2">
      <c r="A43" s="418"/>
      <c r="B43" s="789" t="s">
        <v>236</v>
      </c>
      <c r="C43" s="790"/>
      <c r="D43" s="790"/>
      <c r="E43" s="790"/>
      <c r="F43" s="790"/>
      <c r="G43" s="790"/>
      <c r="H43" s="790"/>
      <c r="I43" s="790"/>
      <c r="J43" s="790"/>
      <c r="K43" s="790"/>
      <c r="L43" s="790"/>
      <c r="M43" s="790"/>
      <c r="N43" s="790"/>
      <c r="O43" s="418"/>
    </row>
    <row r="44" spans="1:31" s="14" customFormat="1" ht="16.5" customHeight="1" x14ac:dyDescent="0.2">
      <c r="A44" s="418"/>
      <c r="B44" s="789" t="s">
        <v>237</v>
      </c>
      <c r="C44" s="790"/>
      <c r="D44" s="790"/>
      <c r="E44" s="790"/>
      <c r="F44" s="790"/>
      <c r="G44" s="790"/>
      <c r="H44" s="790"/>
      <c r="I44" s="790"/>
      <c r="J44" s="790"/>
      <c r="K44" s="790"/>
      <c r="L44" s="790"/>
      <c r="M44" s="790"/>
      <c r="N44" s="790"/>
      <c r="O44" s="418"/>
      <c r="AA44"/>
      <c r="AB44"/>
      <c r="AC44"/>
      <c r="AD44"/>
      <c r="AE44"/>
    </row>
    <row r="45" spans="1:31" ht="16.5" customHeight="1" x14ac:dyDescent="0.2">
      <c r="A45" s="418"/>
      <c r="B45" s="789" t="s">
        <v>238</v>
      </c>
      <c r="C45" s="790"/>
      <c r="D45" s="790"/>
      <c r="E45" s="790"/>
      <c r="F45" s="790"/>
      <c r="G45" s="790"/>
      <c r="H45" s="790"/>
      <c r="I45" s="790"/>
      <c r="J45" s="790"/>
      <c r="K45" s="790"/>
      <c r="L45" s="790"/>
      <c r="M45" s="790"/>
      <c r="N45" s="790"/>
      <c r="O45" s="418"/>
    </row>
    <row r="46" spans="1:31" ht="9.75" customHeight="1" x14ac:dyDescent="0.2">
      <c r="A46" s="418"/>
      <c r="B46" s="789"/>
      <c r="C46" s="790"/>
      <c r="D46" s="790"/>
      <c r="E46" s="790"/>
      <c r="F46" s="790"/>
      <c r="G46" s="790"/>
      <c r="H46" s="790"/>
      <c r="I46" s="790"/>
      <c r="J46" s="790"/>
      <c r="K46" s="790"/>
      <c r="L46" s="790"/>
      <c r="M46" s="790"/>
      <c r="N46" s="790"/>
      <c r="O46" s="418"/>
    </row>
    <row r="47" spans="1:31" ht="16.5" customHeight="1" x14ac:dyDescent="0.2">
      <c r="A47" s="418"/>
      <c r="B47" s="789" t="s">
        <v>239</v>
      </c>
      <c r="C47" s="790"/>
      <c r="D47" s="790"/>
      <c r="E47" s="790"/>
      <c r="F47" s="790"/>
      <c r="G47" s="790"/>
      <c r="H47" s="790"/>
      <c r="I47" s="790"/>
      <c r="J47" s="790"/>
      <c r="K47" s="790"/>
      <c r="L47" s="790"/>
      <c r="M47" s="790"/>
      <c r="N47" s="790"/>
      <c r="O47" s="418"/>
    </row>
    <row r="48" spans="1:31" ht="9.75" customHeight="1" x14ac:dyDescent="0.2">
      <c r="A48" s="418"/>
      <c r="B48" s="791"/>
      <c r="C48" s="792"/>
      <c r="D48" s="792"/>
      <c r="E48" s="792"/>
      <c r="F48" s="792"/>
      <c r="G48" s="792"/>
      <c r="H48" s="792"/>
      <c r="I48" s="792"/>
      <c r="J48" s="792"/>
      <c r="K48" s="792"/>
      <c r="L48" s="792"/>
      <c r="M48" s="792"/>
      <c r="N48" s="792"/>
      <c r="O48" s="418"/>
    </row>
    <row r="49" spans="1:31" s="33" customFormat="1" ht="37.5" customHeight="1" x14ac:dyDescent="0.2">
      <c r="A49" s="418"/>
      <c r="B49" s="418"/>
      <c r="C49" s="419" t="s">
        <v>240</v>
      </c>
      <c r="D49" s="773" t="s">
        <v>241</v>
      </c>
      <c r="E49" s="775"/>
      <c r="F49" s="775"/>
      <c r="G49" s="775"/>
      <c r="H49" s="775"/>
      <c r="I49" s="775"/>
      <c r="J49" s="775"/>
      <c r="K49" s="775"/>
      <c r="L49" s="775"/>
      <c r="M49" s="775"/>
      <c r="N49" s="775"/>
      <c r="O49" s="418"/>
      <c r="AA49"/>
      <c r="AB49"/>
      <c r="AC49"/>
      <c r="AD49"/>
      <c r="AE49"/>
    </row>
    <row r="50" spans="1:31" s="33" customFormat="1" ht="30.75" customHeight="1" x14ac:dyDescent="0.2">
      <c r="A50" s="418"/>
      <c r="B50" s="308" t="s">
        <v>12</v>
      </c>
      <c r="C50" s="309" t="s">
        <v>242</v>
      </c>
      <c r="D50" s="793" t="s">
        <v>242</v>
      </c>
      <c r="E50" s="794"/>
      <c r="F50" s="793" t="s">
        <v>242</v>
      </c>
      <c r="G50" s="794"/>
      <c r="H50" s="793" t="s">
        <v>242</v>
      </c>
      <c r="I50" s="794"/>
      <c r="J50" s="793" t="s">
        <v>242</v>
      </c>
      <c r="K50" s="794"/>
      <c r="L50" s="309" t="s">
        <v>242</v>
      </c>
      <c r="M50" s="309" t="s">
        <v>242</v>
      </c>
      <c r="N50" s="309" t="s">
        <v>242</v>
      </c>
      <c r="O50" s="418"/>
      <c r="AA50"/>
      <c r="AB50"/>
      <c r="AC50"/>
      <c r="AD50"/>
      <c r="AE50"/>
    </row>
    <row r="51" spans="1:31" s="33" customFormat="1" ht="30.75" customHeight="1" x14ac:dyDescent="0.2">
      <c r="A51" s="418"/>
      <c r="B51" s="306" t="s">
        <v>6</v>
      </c>
      <c r="C51" s="306"/>
      <c r="D51" s="785"/>
      <c r="E51" s="785"/>
      <c r="F51" s="785"/>
      <c r="G51" s="785"/>
      <c r="H51" s="785"/>
      <c r="I51" s="785"/>
      <c r="J51" s="785"/>
      <c r="K51" s="785"/>
      <c r="L51" s="306"/>
      <c r="M51" s="306"/>
      <c r="N51" s="306"/>
      <c r="O51" s="418"/>
      <c r="AA51"/>
      <c r="AB51"/>
      <c r="AC51"/>
      <c r="AD51"/>
      <c r="AE51"/>
    </row>
    <row r="52" spans="1:31" s="33" customFormat="1" ht="30.75" customHeight="1" x14ac:dyDescent="0.2">
      <c r="A52" s="418"/>
      <c r="B52" s="306" t="s">
        <v>7</v>
      </c>
      <c r="C52" s="306"/>
      <c r="D52" s="785"/>
      <c r="E52" s="785"/>
      <c r="F52" s="785"/>
      <c r="G52" s="785"/>
      <c r="H52" s="785"/>
      <c r="I52" s="785"/>
      <c r="J52" s="785"/>
      <c r="K52" s="785"/>
      <c r="L52" s="306"/>
      <c r="M52" s="306"/>
      <c r="N52" s="306"/>
      <c r="O52" s="418"/>
      <c r="AA52"/>
      <c r="AB52"/>
      <c r="AC52"/>
      <c r="AD52"/>
      <c r="AE52"/>
    </row>
    <row r="53" spans="1:31" s="33" customFormat="1" ht="30.75" customHeight="1" x14ac:dyDescent="0.2">
      <c r="A53" s="418"/>
      <c r="B53" s="306" t="s">
        <v>8</v>
      </c>
      <c r="C53" s="306"/>
      <c r="D53" s="785"/>
      <c r="E53" s="785"/>
      <c r="F53" s="785"/>
      <c r="G53" s="785"/>
      <c r="H53" s="785"/>
      <c r="I53" s="785"/>
      <c r="J53" s="785"/>
      <c r="K53" s="785"/>
      <c r="L53" s="306"/>
      <c r="M53" s="306"/>
      <c r="N53" s="306"/>
      <c r="O53" s="418"/>
      <c r="AA53"/>
      <c r="AB53"/>
      <c r="AC53"/>
      <c r="AD53"/>
      <c r="AE53"/>
    </row>
    <row r="54" spans="1:31" s="33" customFormat="1" ht="30.75" customHeight="1" x14ac:dyDescent="0.2">
      <c r="A54" s="418"/>
      <c r="B54" s="306" t="s">
        <v>10</v>
      </c>
      <c r="C54" s="306"/>
      <c r="D54" s="785"/>
      <c r="E54" s="785"/>
      <c r="F54" s="785"/>
      <c r="G54" s="785"/>
      <c r="H54" s="785"/>
      <c r="I54" s="785"/>
      <c r="J54" s="785"/>
      <c r="K54" s="785"/>
      <c r="L54" s="306"/>
      <c r="M54" s="306"/>
      <c r="N54" s="306"/>
      <c r="O54" s="418"/>
      <c r="AA54"/>
      <c r="AB54"/>
      <c r="AC54"/>
      <c r="AD54"/>
      <c r="AE54"/>
    </row>
    <row r="55" spans="1:31" s="33" customFormat="1" ht="30.75" customHeight="1" x14ac:dyDescent="0.2">
      <c r="A55" s="418"/>
      <c r="B55" s="310"/>
      <c r="C55" s="307"/>
      <c r="D55" s="769"/>
      <c r="E55" s="769"/>
      <c r="F55" s="769"/>
      <c r="G55" s="769"/>
      <c r="H55" s="769"/>
      <c r="I55" s="769"/>
      <c r="J55" s="785"/>
      <c r="K55" s="785"/>
      <c r="L55" s="307"/>
      <c r="M55" s="307"/>
      <c r="N55" s="307"/>
      <c r="O55" s="418"/>
      <c r="AA55"/>
      <c r="AB55"/>
      <c r="AC55"/>
      <c r="AD55"/>
      <c r="AE55"/>
    </row>
    <row r="56" spans="1:31" s="33" customFormat="1" ht="30.75" customHeight="1" x14ac:dyDescent="0.2">
      <c r="A56" s="418"/>
      <c r="B56" s="310"/>
      <c r="C56" s="307"/>
      <c r="D56" s="769"/>
      <c r="E56" s="769"/>
      <c r="F56" s="769"/>
      <c r="G56" s="769"/>
      <c r="H56" s="769"/>
      <c r="I56" s="769"/>
      <c r="J56" s="769"/>
      <c r="K56" s="769"/>
      <c r="L56" s="307"/>
      <c r="M56" s="307"/>
      <c r="N56" s="307"/>
      <c r="O56" s="418"/>
      <c r="AA56"/>
      <c r="AB56"/>
      <c r="AC56"/>
      <c r="AD56"/>
      <c r="AE56"/>
    </row>
    <row r="57" spans="1:31" s="33" customFormat="1" x14ac:dyDescent="0.2">
      <c r="A57" s="418"/>
      <c r="B57" s="418"/>
      <c r="C57" s="418"/>
      <c r="D57" s="418"/>
      <c r="E57" s="418"/>
      <c r="F57" s="418"/>
      <c r="G57" s="418"/>
      <c r="H57" s="418"/>
      <c r="I57" s="418"/>
      <c r="J57" s="418"/>
      <c r="K57" s="418"/>
      <c r="L57" s="418"/>
      <c r="M57" s="418"/>
      <c r="N57" s="418"/>
      <c r="O57" s="418"/>
      <c r="AA57"/>
      <c r="AB57"/>
      <c r="AC57"/>
      <c r="AD57"/>
      <c r="AE57"/>
    </row>
    <row r="58" spans="1:31" s="33" customFormat="1" x14ac:dyDescent="0.2">
      <c r="A58" s="795"/>
      <c r="B58" s="796"/>
      <c r="C58" s="796"/>
      <c r="D58" s="796"/>
      <c r="E58" s="796"/>
      <c r="F58" s="796"/>
      <c r="G58" s="796"/>
      <c r="H58" s="796"/>
      <c r="I58" s="796"/>
      <c r="J58" s="796"/>
      <c r="K58" s="796"/>
      <c r="L58" s="796"/>
      <c r="M58" s="796"/>
      <c r="N58" s="796"/>
      <c r="O58" s="797"/>
      <c r="AA58"/>
      <c r="AB58"/>
      <c r="AC58"/>
      <c r="AD58"/>
      <c r="AE58"/>
    </row>
    <row r="59" spans="1:31" ht="26.25" x14ac:dyDescent="0.4">
      <c r="A59" s="26"/>
      <c r="B59" s="79" t="s">
        <v>243</v>
      </c>
      <c r="C59" s="73"/>
      <c r="D59" s="74"/>
      <c r="E59" s="74"/>
      <c r="F59" s="75"/>
      <c r="G59" s="75"/>
      <c r="H59" s="75"/>
      <c r="I59" s="75"/>
      <c r="J59" s="76"/>
      <c r="K59" s="76"/>
      <c r="L59" s="77"/>
      <c r="M59" s="78"/>
      <c r="N59" s="78"/>
      <c r="O59" s="80"/>
    </row>
    <row r="60" spans="1:31" ht="36.75" customHeight="1" x14ac:dyDescent="0.2">
      <c r="A60" s="16"/>
      <c r="B60" s="17"/>
      <c r="C60" s="18"/>
      <c r="D60" s="19" t="s">
        <v>244</v>
      </c>
      <c r="E60" s="19"/>
      <c r="F60" s="20"/>
      <c r="G60" s="20"/>
      <c r="H60" s="20"/>
      <c r="I60" s="20"/>
      <c r="J60" s="21"/>
      <c r="K60" s="21"/>
      <c r="L60" s="22"/>
      <c r="M60" s="23"/>
      <c r="N60" s="798"/>
      <c r="O60" s="799"/>
    </row>
    <row r="61" spans="1:31" ht="15" x14ac:dyDescent="0.2">
      <c r="A61" s="24"/>
      <c r="B61" s="26"/>
      <c r="C61" s="39"/>
      <c r="D61" s="25"/>
      <c r="E61" s="25"/>
      <c r="F61" s="40"/>
      <c r="G61" s="40"/>
      <c r="H61" s="40"/>
      <c r="I61" s="40"/>
      <c r="J61" s="41"/>
      <c r="K61" s="41"/>
      <c r="L61" s="42"/>
      <c r="M61" s="43"/>
      <c r="N61" s="43"/>
      <c r="O61" s="81"/>
    </row>
    <row r="62" spans="1:31" ht="38.25" customHeight="1" x14ac:dyDescent="0.2">
      <c r="A62" s="418"/>
      <c r="B62" s="800" t="s">
        <v>245</v>
      </c>
      <c r="C62" s="801"/>
      <c r="D62" s="801"/>
      <c r="E62" s="801"/>
      <c r="F62" s="801"/>
      <c r="G62" s="801"/>
      <c r="H62" s="801"/>
      <c r="I62" s="801"/>
      <c r="J62" s="801"/>
      <c r="K62" s="801"/>
      <c r="L62" s="801"/>
      <c r="M62" s="801"/>
      <c r="N62" s="801"/>
      <c r="O62" s="420"/>
    </row>
    <row r="63" spans="1:31" ht="62.25" customHeight="1" x14ac:dyDescent="0.2">
      <c r="A63" s="418"/>
      <c r="B63" s="773" t="s">
        <v>246</v>
      </c>
      <c r="C63" s="775"/>
      <c r="D63" s="775"/>
      <c r="E63" s="775"/>
      <c r="F63" s="775"/>
      <c r="G63" s="775"/>
      <c r="H63" s="775"/>
      <c r="I63" s="774"/>
      <c r="J63" s="773" t="s">
        <v>247</v>
      </c>
      <c r="K63" s="775"/>
      <c r="L63" s="774"/>
      <c r="M63" s="773" t="s">
        <v>2</v>
      </c>
      <c r="N63" s="775"/>
      <c r="O63" s="418"/>
    </row>
    <row r="64" spans="1:31" ht="62.25" customHeight="1" x14ac:dyDescent="0.2">
      <c r="A64" s="418"/>
      <c r="B64" s="806" t="s">
        <v>248</v>
      </c>
      <c r="C64" s="805"/>
      <c r="D64" s="805"/>
      <c r="E64" s="805"/>
      <c r="F64" s="805"/>
      <c r="G64" s="805"/>
      <c r="H64" s="805"/>
      <c r="I64" s="805"/>
      <c r="J64" s="805" t="s">
        <v>249</v>
      </c>
      <c r="K64" s="805"/>
      <c r="L64" s="805"/>
      <c r="M64" s="802" t="str">
        <f>IF(J64="YES","SINGLE","")</f>
        <v/>
      </c>
      <c r="N64" s="804"/>
      <c r="O64" s="418"/>
    </row>
    <row r="65" spans="1:15" ht="62.25" customHeight="1" x14ac:dyDescent="0.2">
      <c r="A65" s="418"/>
      <c r="B65" s="802" t="str">
        <f>IF(J64="NO","Organization with the same quality management system with a network of sites legally attached to a central function identified"," ")</f>
        <v xml:space="preserve"> </v>
      </c>
      <c r="C65" s="803"/>
      <c r="D65" s="803"/>
      <c r="E65" s="803"/>
      <c r="F65" s="803"/>
      <c r="G65" s="803"/>
      <c r="H65" s="803"/>
      <c r="I65" s="804"/>
      <c r="J65" s="805" t="s">
        <v>249</v>
      </c>
      <c r="K65" s="805"/>
      <c r="L65" s="805"/>
      <c r="M65" s="802" t="str">
        <f>IF(J65="NO","Organization not eligible for a multi-site structure","")</f>
        <v/>
      </c>
      <c r="N65" s="804"/>
      <c r="O65" s="418"/>
    </row>
    <row r="66" spans="1:15" ht="62.25" customHeight="1" x14ac:dyDescent="0.2">
      <c r="A66" s="418"/>
      <c r="B66" s="802" t="str">
        <f>IF(J65="YES","Each site realizes all or most of the same product and / or service"," ")</f>
        <v xml:space="preserve"> </v>
      </c>
      <c r="C66" s="803"/>
      <c r="D66" s="803"/>
      <c r="E66" s="803"/>
      <c r="F66" s="803"/>
      <c r="G66" s="803"/>
      <c r="H66" s="803"/>
      <c r="I66" s="804"/>
      <c r="J66" s="805" t="s">
        <v>249</v>
      </c>
      <c r="K66" s="805"/>
      <c r="L66" s="805"/>
      <c r="M66" s="802" t="str">
        <f>IF(J66="YES","MULTIPLE","")</f>
        <v/>
      </c>
      <c r="N66" s="804"/>
      <c r="O66" s="418"/>
    </row>
    <row r="67" spans="1:15" ht="62.25" customHeight="1" x14ac:dyDescent="0.2">
      <c r="A67" s="418"/>
      <c r="B67" s="802" t="str">
        <f>IF(J66="NO","The organization has a process for producing the product or service sequenced on several sites. The input data of a site is the output data of another site, which results in the final product or service"," ")</f>
        <v xml:space="preserve"> </v>
      </c>
      <c r="C67" s="803"/>
      <c r="D67" s="803"/>
      <c r="E67" s="803"/>
      <c r="F67" s="803"/>
      <c r="G67" s="803"/>
      <c r="H67" s="803"/>
      <c r="I67" s="804"/>
      <c r="J67" s="805" t="s">
        <v>249</v>
      </c>
      <c r="K67" s="805"/>
      <c r="L67" s="805"/>
      <c r="M67" s="802" t="str">
        <f>IF(J67="YES","CAMPUS","")</f>
        <v/>
      </c>
      <c r="N67" s="804"/>
      <c r="O67" s="418"/>
    </row>
    <row r="68" spans="1:15" ht="62.25" customHeight="1" x14ac:dyDescent="0.2">
      <c r="A68" s="418"/>
      <c r="B68" s="802" t="str">
        <f>IF(J67="NO","An organization with a network of sites on which the manufacturing processes are not similar. Sites produce different products or services"," ")</f>
        <v xml:space="preserve"> </v>
      </c>
      <c r="C68" s="803"/>
      <c r="D68" s="803"/>
      <c r="E68" s="803"/>
      <c r="F68" s="803"/>
      <c r="G68" s="803"/>
      <c r="H68" s="803"/>
      <c r="I68" s="804"/>
      <c r="J68" s="805" t="s">
        <v>249</v>
      </c>
      <c r="K68" s="805"/>
      <c r="L68" s="805"/>
      <c r="M68" s="802" t="str">
        <f>IF(J68="YES","SEVERAL","")</f>
        <v/>
      </c>
      <c r="N68" s="804"/>
      <c r="O68" s="418"/>
    </row>
    <row r="69" spans="1:15" ht="62.25" customHeight="1" x14ac:dyDescent="0.2">
      <c r="A69" s="418"/>
      <c r="B69" s="802" t="str">
        <f>IF(J68="NO","The organization consists of a network of sites that forms a combination of multiple, campus, or multiple sites"," ")</f>
        <v xml:space="preserve"> </v>
      </c>
      <c r="C69" s="803"/>
      <c r="D69" s="803"/>
      <c r="E69" s="803"/>
      <c r="F69" s="803"/>
      <c r="G69" s="803"/>
      <c r="H69" s="803"/>
      <c r="I69" s="804"/>
      <c r="J69" s="805" t="s">
        <v>249</v>
      </c>
      <c r="K69" s="805"/>
      <c r="L69" s="805"/>
      <c r="M69" s="813" t="str">
        <f>IF(J69="YES","COMPLEXE","")</f>
        <v/>
      </c>
      <c r="N69" s="813"/>
      <c r="O69" s="418"/>
    </row>
    <row r="70" spans="1:15" ht="21" customHeight="1" x14ac:dyDescent="0.2">
      <c r="A70" s="418"/>
      <c r="B70" s="802" t="str">
        <f>IF(J69="NO","Not eligible for a multi-site structure or contact the sales representative to define the structure"," ")</f>
        <v xml:space="preserve"> </v>
      </c>
      <c r="C70" s="803"/>
      <c r="D70" s="803"/>
      <c r="E70" s="803"/>
      <c r="F70" s="803"/>
      <c r="G70" s="803"/>
      <c r="H70" s="803"/>
      <c r="I70" s="804"/>
      <c r="J70" s="418"/>
      <c r="K70" s="418"/>
      <c r="L70" s="418"/>
      <c r="M70" s="418"/>
      <c r="N70" s="418"/>
      <c r="O70" s="418"/>
    </row>
    <row r="71" spans="1:15" x14ac:dyDescent="0.2">
      <c r="A71" s="418"/>
      <c r="B71" s="418"/>
      <c r="C71" s="418"/>
      <c r="D71" s="418"/>
      <c r="E71" s="418"/>
      <c r="F71" s="418"/>
      <c r="G71" s="418"/>
      <c r="H71" s="418"/>
      <c r="I71" s="418"/>
      <c r="J71" s="418"/>
      <c r="K71" s="418"/>
      <c r="L71" s="418"/>
      <c r="M71" s="418"/>
      <c r="N71" s="418"/>
      <c r="O71" s="418"/>
    </row>
    <row r="72" spans="1:15" x14ac:dyDescent="0.2">
      <c r="A72" s="807"/>
      <c r="B72" s="807"/>
      <c r="C72" s="807"/>
      <c r="D72" s="807"/>
      <c r="E72" s="807"/>
      <c r="F72" s="807"/>
      <c r="G72" s="807"/>
      <c r="H72" s="807"/>
      <c r="I72" s="807"/>
      <c r="J72" s="807"/>
      <c r="K72" s="807"/>
      <c r="L72" s="807"/>
      <c r="M72" s="807"/>
      <c r="N72" s="807"/>
      <c r="O72" s="807"/>
    </row>
    <row r="73" spans="1:15" ht="39.75" customHeight="1" x14ac:dyDescent="0.2">
      <c r="A73" s="16"/>
      <c r="B73" s="17"/>
      <c r="C73" s="18"/>
      <c r="D73" s="19" t="s">
        <v>250</v>
      </c>
      <c r="E73" s="19"/>
      <c r="F73" s="20"/>
      <c r="G73" s="20"/>
      <c r="H73" s="20"/>
      <c r="I73" s="20"/>
      <c r="J73" s="21"/>
      <c r="K73" s="21"/>
      <c r="L73" s="22"/>
      <c r="M73" s="23"/>
      <c r="N73" s="23"/>
      <c r="O73" s="23"/>
    </row>
    <row r="74" spans="1:15" x14ac:dyDescent="0.2">
      <c r="A74" s="311"/>
      <c r="B74" s="312"/>
      <c r="C74" s="313"/>
      <c r="D74" s="314"/>
      <c r="E74" s="314"/>
      <c r="F74" s="314"/>
      <c r="G74" s="314"/>
      <c r="H74" s="314"/>
      <c r="I74" s="314"/>
      <c r="J74" s="314"/>
      <c r="K74" s="314"/>
      <c r="L74" s="314"/>
      <c r="M74" s="314"/>
      <c r="N74" s="314"/>
      <c r="O74" s="89"/>
    </row>
    <row r="75" spans="1:15" ht="16.5" customHeight="1" x14ac:dyDescent="0.25">
      <c r="A75" s="421"/>
      <c r="B75" s="808" t="s">
        <v>251</v>
      </c>
      <c r="C75" s="809"/>
      <c r="D75" s="809"/>
      <c r="E75" s="809"/>
      <c r="F75" s="809"/>
      <c r="G75" s="809"/>
      <c r="H75" s="809"/>
      <c r="I75" s="809"/>
      <c r="J75" s="809"/>
      <c r="K75" s="809"/>
      <c r="L75" s="809"/>
      <c r="M75" s="809"/>
      <c r="N75" s="810"/>
      <c r="O75" s="420"/>
    </row>
    <row r="76" spans="1:15" ht="21.75" customHeight="1" x14ac:dyDescent="0.2">
      <c r="A76" s="418"/>
      <c r="B76" s="811" t="str">
        <f>M64&amp;M66&amp;M67&amp;M68&amp;M69</f>
        <v/>
      </c>
      <c r="C76" s="811"/>
      <c r="D76" s="811"/>
      <c r="E76" s="811"/>
      <c r="F76" s="811"/>
      <c r="G76" s="811"/>
      <c r="H76" s="811"/>
      <c r="I76" s="811"/>
      <c r="J76" s="811"/>
      <c r="K76" s="811"/>
      <c r="L76" s="811"/>
      <c r="M76" s="811"/>
      <c r="N76" s="811"/>
      <c r="O76" s="418"/>
    </row>
    <row r="77" spans="1:15" ht="326.25" customHeight="1" x14ac:dyDescent="0.2">
      <c r="A77" s="418"/>
      <c r="B77" s="812" t="e">
        <f>HLOOKUP(B76,AA1:AA2,2,FALSE)</f>
        <v>#N/A</v>
      </c>
      <c r="C77" s="812"/>
      <c r="D77" s="812"/>
      <c r="E77" s="812"/>
      <c r="F77" s="812"/>
      <c r="G77" s="812"/>
      <c r="H77" s="812"/>
      <c r="I77" s="812"/>
      <c r="J77" s="812"/>
      <c r="K77" s="812"/>
      <c r="L77" s="812"/>
      <c r="M77" s="812"/>
      <c r="N77" s="812"/>
      <c r="O77" s="418"/>
    </row>
    <row r="78" spans="1:15" x14ac:dyDescent="0.2">
      <c r="A78" s="807"/>
      <c r="B78" s="807"/>
      <c r="C78" s="807"/>
      <c r="D78" s="807"/>
      <c r="E78" s="807"/>
      <c r="F78" s="807"/>
      <c r="G78" s="807"/>
      <c r="H78" s="807"/>
      <c r="I78" s="807"/>
      <c r="J78" s="807"/>
      <c r="K78" s="807"/>
      <c r="L78" s="807"/>
      <c r="M78" s="807"/>
      <c r="N78" s="807"/>
      <c r="O78" s="807"/>
    </row>
    <row r="79" spans="1:15" ht="39.75" customHeight="1" x14ac:dyDescent="0.2">
      <c r="A79" s="16"/>
      <c r="B79" s="82"/>
      <c r="C79" s="83"/>
      <c r="D79" s="84" t="s">
        <v>252</v>
      </c>
      <c r="E79" s="84"/>
      <c r="F79" s="85"/>
      <c r="G79" s="85"/>
      <c r="H79" s="85"/>
      <c r="I79" s="85"/>
      <c r="J79" s="86"/>
      <c r="K79" s="86"/>
      <c r="L79" s="87"/>
      <c r="M79" s="88"/>
      <c r="N79" s="88"/>
      <c r="O79" s="88"/>
    </row>
    <row r="80" spans="1:15" ht="15.75" customHeight="1" thickBot="1" x14ac:dyDescent="0.25">
      <c r="A80" s="311"/>
      <c r="B80" s="315"/>
      <c r="C80" s="316"/>
      <c r="D80" s="317"/>
      <c r="E80" s="317"/>
      <c r="F80" s="317"/>
      <c r="G80" s="317"/>
      <c r="H80" s="317"/>
      <c r="I80" s="317"/>
      <c r="J80" s="317"/>
      <c r="K80" s="317"/>
      <c r="L80" s="317"/>
      <c r="M80" s="317"/>
      <c r="N80" s="317"/>
      <c r="O80" s="317"/>
    </row>
    <row r="81" spans="1:15" ht="21.75" customHeight="1" thickBot="1" x14ac:dyDescent="0.25">
      <c r="A81" s="318"/>
      <c r="B81" s="819"/>
      <c r="C81" s="820"/>
      <c r="D81" s="820"/>
      <c r="E81" s="820"/>
      <c r="F81" s="820"/>
      <c r="G81" s="820"/>
      <c r="H81" s="820"/>
      <c r="I81" s="820"/>
      <c r="J81" s="820"/>
      <c r="K81" s="820"/>
      <c r="L81" s="820"/>
      <c r="M81" s="820"/>
      <c r="N81" s="821"/>
      <c r="O81" s="317"/>
    </row>
    <row r="82" spans="1:15" x14ac:dyDescent="0.2">
      <c r="A82" s="311"/>
      <c r="B82" s="6"/>
      <c r="C82" s="7"/>
      <c r="D82" s="8"/>
      <c r="E82" s="8"/>
      <c r="F82" s="8"/>
      <c r="G82" s="8"/>
      <c r="H82" s="8"/>
      <c r="I82" s="8"/>
      <c r="J82" s="8"/>
      <c r="K82" s="8"/>
      <c r="L82" s="8"/>
      <c r="M82" s="8"/>
      <c r="N82" s="8"/>
      <c r="O82" s="317"/>
    </row>
    <row r="83" spans="1:15" ht="12.75" customHeight="1" x14ac:dyDescent="0.2">
      <c r="A83" s="311"/>
      <c r="B83" s="822" t="s">
        <v>253</v>
      </c>
      <c r="C83" s="823"/>
      <c r="D83" s="823"/>
      <c r="E83" s="823"/>
      <c r="F83" s="823"/>
      <c r="G83" s="823"/>
      <c r="H83" s="823"/>
      <c r="I83" s="823"/>
      <c r="J83" s="823"/>
      <c r="K83" s="823"/>
      <c r="L83" s="823"/>
      <c r="M83" s="823"/>
      <c r="N83" s="824"/>
      <c r="O83" s="317"/>
    </row>
    <row r="84" spans="1:15" ht="12.75" customHeight="1" x14ac:dyDescent="0.2">
      <c r="A84" s="825" t="s">
        <v>254</v>
      </c>
      <c r="B84" s="826"/>
      <c r="C84" s="313"/>
      <c r="D84" s="829"/>
      <c r="E84" s="830"/>
      <c r="F84" s="830"/>
      <c r="G84" s="830"/>
      <c r="H84" s="830"/>
      <c r="I84" s="830"/>
      <c r="J84" s="830"/>
      <c r="K84" s="830"/>
      <c r="L84" s="830"/>
      <c r="M84" s="319"/>
      <c r="N84" s="831" t="s">
        <v>255</v>
      </c>
      <c r="O84" s="317"/>
    </row>
    <row r="85" spans="1:15" ht="12.75" customHeight="1" thickBot="1" x14ac:dyDescent="0.25">
      <c r="A85" s="827"/>
      <c r="B85" s="828"/>
      <c r="C85" s="320"/>
      <c r="D85" s="833" t="s">
        <v>256</v>
      </c>
      <c r="E85" s="834"/>
      <c r="F85" s="834"/>
      <c r="G85" s="834"/>
      <c r="H85" s="834"/>
      <c r="I85" s="834"/>
      <c r="J85" s="834"/>
      <c r="K85" s="834"/>
      <c r="L85" s="835"/>
      <c r="M85" s="320"/>
      <c r="N85" s="832"/>
      <c r="O85" s="317"/>
    </row>
    <row r="86" spans="1:15" ht="39" customHeight="1" thickBot="1" x14ac:dyDescent="0.25">
      <c r="A86" s="814"/>
      <c r="B86" s="815"/>
      <c r="C86" s="314"/>
      <c r="D86" s="9"/>
      <c r="E86" s="10"/>
      <c r="F86" s="9"/>
      <c r="G86" s="10"/>
      <c r="H86" s="9"/>
      <c r="I86" s="10"/>
      <c r="J86" s="9"/>
      <c r="K86" s="10"/>
      <c r="L86" s="9"/>
      <c r="M86" s="320"/>
      <c r="N86" s="9">
        <f>A86</f>
        <v>0</v>
      </c>
      <c r="O86" s="317"/>
    </row>
    <row r="87" spans="1:15" ht="6.75" customHeight="1" thickBot="1" x14ac:dyDescent="0.25">
      <c r="A87" s="11"/>
      <c r="B87" s="8"/>
      <c r="C87" s="314"/>
      <c r="D87" s="314"/>
      <c r="E87" s="8"/>
      <c r="F87" s="314"/>
      <c r="G87" s="314"/>
      <c r="H87" s="314"/>
      <c r="I87" s="314"/>
      <c r="J87" s="314"/>
      <c r="K87" s="314"/>
      <c r="L87" s="314"/>
      <c r="M87" s="314"/>
      <c r="N87" s="314"/>
      <c r="O87" s="317"/>
    </row>
    <row r="88" spans="1:15" ht="39" customHeight="1" thickBot="1" x14ac:dyDescent="0.25">
      <c r="A88" s="11"/>
      <c r="B88" s="8"/>
      <c r="C88" s="314"/>
      <c r="D88" s="9"/>
      <c r="E88" s="12"/>
      <c r="F88" s="314"/>
      <c r="G88" s="314"/>
      <c r="H88" s="314"/>
      <c r="I88" s="314"/>
      <c r="J88" s="314"/>
      <c r="K88" s="314"/>
      <c r="L88" s="314"/>
      <c r="M88" s="320"/>
      <c r="N88" s="314"/>
      <c r="O88" s="317"/>
    </row>
    <row r="89" spans="1:15" ht="39" customHeight="1" x14ac:dyDescent="0.2">
      <c r="A89" s="321"/>
      <c r="B89" s="314"/>
      <c r="C89" s="314"/>
      <c r="D89" s="314"/>
      <c r="E89" s="314"/>
      <c r="F89" s="314"/>
      <c r="G89" s="314"/>
      <c r="H89" s="314"/>
      <c r="I89" s="314"/>
      <c r="J89" s="314"/>
      <c r="K89" s="314"/>
      <c r="L89" s="314"/>
      <c r="M89" s="314"/>
      <c r="N89" s="314"/>
      <c r="O89" s="317"/>
    </row>
    <row r="90" spans="1:15" ht="39.75" customHeight="1" x14ac:dyDescent="0.2">
      <c r="A90" s="322"/>
      <c r="B90" s="320"/>
      <c r="C90" s="320"/>
      <c r="D90" s="320"/>
      <c r="E90" s="320"/>
      <c r="F90" s="320"/>
      <c r="G90" s="320"/>
      <c r="H90" s="320"/>
      <c r="I90" s="320"/>
      <c r="J90" s="320"/>
      <c r="K90" s="320"/>
      <c r="L90" s="320"/>
      <c r="M90" s="320"/>
      <c r="N90" s="314"/>
      <c r="O90" s="317"/>
    </row>
    <row r="91" spans="1:15" ht="39.75" customHeight="1" x14ac:dyDescent="0.2">
      <c r="A91" s="322"/>
      <c r="B91" s="320"/>
      <c r="C91" s="320"/>
      <c r="D91" s="320"/>
      <c r="E91" s="320"/>
      <c r="F91" s="320"/>
      <c r="G91" s="320"/>
      <c r="H91" s="320"/>
      <c r="I91" s="320"/>
      <c r="J91" s="320"/>
      <c r="K91" s="320"/>
      <c r="L91" s="320"/>
      <c r="M91" s="320"/>
      <c r="N91" s="314"/>
      <c r="O91" s="317"/>
    </row>
    <row r="92" spans="1:15" ht="39.75" customHeight="1" x14ac:dyDescent="0.2">
      <c r="A92" s="322"/>
      <c r="B92" s="320"/>
      <c r="C92" s="320"/>
      <c r="D92" s="320"/>
      <c r="E92" s="320"/>
      <c r="F92" s="320"/>
      <c r="G92" s="320"/>
      <c r="H92" s="320"/>
      <c r="I92" s="320"/>
      <c r="J92" s="320"/>
      <c r="K92" s="320"/>
      <c r="L92" s="320"/>
      <c r="M92" s="320"/>
      <c r="N92" s="314"/>
      <c r="O92" s="317"/>
    </row>
    <row r="93" spans="1:15" ht="39.75" customHeight="1" x14ac:dyDescent="0.2">
      <c r="A93" s="322"/>
      <c r="B93" s="320"/>
      <c r="C93" s="320"/>
      <c r="D93" s="320"/>
      <c r="E93" s="320"/>
      <c r="F93" s="320"/>
      <c r="G93" s="320"/>
      <c r="H93" s="320"/>
      <c r="I93" s="320"/>
      <c r="J93" s="320"/>
      <c r="K93" s="320"/>
      <c r="L93" s="320"/>
      <c r="M93" s="320"/>
      <c r="N93" s="314"/>
      <c r="O93" s="317"/>
    </row>
    <row r="94" spans="1:15" x14ac:dyDescent="0.2">
      <c r="A94" s="321"/>
      <c r="B94" s="314"/>
      <c r="C94" s="314"/>
      <c r="D94" s="314"/>
      <c r="E94" s="314"/>
      <c r="F94" s="314"/>
      <c r="G94" s="314"/>
      <c r="H94" s="314"/>
      <c r="I94" s="314"/>
      <c r="J94" s="314"/>
      <c r="K94" s="314"/>
      <c r="L94" s="314"/>
      <c r="M94" s="314"/>
      <c r="N94" s="314"/>
      <c r="O94" s="317"/>
    </row>
    <row r="95" spans="1:15" x14ac:dyDescent="0.2">
      <c r="A95" s="314" t="s">
        <v>257</v>
      </c>
      <c r="B95" s="314"/>
      <c r="C95" s="314"/>
      <c r="D95" s="816"/>
      <c r="E95" s="817"/>
      <c r="F95" s="817"/>
      <c r="G95" s="817"/>
      <c r="H95" s="818"/>
      <c r="I95" s="314"/>
      <c r="J95" s="314"/>
      <c r="K95" s="314"/>
      <c r="L95" s="314"/>
      <c r="M95" s="314"/>
      <c r="N95" s="314"/>
      <c r="O95" s="317"/>
    </row>
    <row r="96" spans="1:15" x14ac:dyDescent="0.2">
      <c r="A96" s="11"/>
      <c r="B96" s="8"/>
      <c r="C96" s="314"/>
      <c r="D96" s="314"/>
      <c r="E96" s="314"/>
      <c r="F96" s="314"/>
      <c r="G96" s="317"/>
      <c r="H96" s="317"/>
      <c r="I96" s="317"/>
      <c r="J96" s="317"/>
      <c r="K96" s="317"/>
      <c r="L96" s="317"/>
      <c r="M96" s="317"/>
      <c r="N96" s="314"/>
      <c r="O96" s="317"/>
    </row>
    <row r="97" spans="1:15" x14ac:dyDescent="0.2">
      <c r="A97" s="314"/>
      <c r="B97" s="314"/>
      <c r="C97" s="314"/>
      <c r="D97" s="314"/>
      <c r="E97" s="323"/>
      <c r="F97" s="314"/>
      <c r="G97" s="324"/>
      <c r="H97" s="126"/>
      <c r="I97" s="127"/>
      <c r="J97" s="128"/>
      <c r="K97" s="128"/>
      <c r="L97" s="128"/>
      <c r="M97" s="129"/>
      <c r="N97" s="314"/>
      <c r="O97" s="317"/>
    </row>
    <row r="98" spans="1:15" x14ac:dyDescent="0.2">
      <c r="A98" s="314"/>
      <c r="B98" s="314"/>
      <c r="C98" s="314"/>
      <c r="D98" s="314"/>
      <c r="E98" s="323"/>
      <c r="F98" s="314"/>
      <c r="G98" s="325"/>
      <c r="H98" s="326"/>
      <c r="I98" s="327"/>
      <c r="J98" s="328"/>
      <c r="K98" s="328"/>
      <c r="L98" s="328"/>
      <c r="M98" s="329"/>
      <c r="N98" s="314"/>
      <c r="O98" s="317"/>
    </row>
    <row r="99" spans="1:15" x14ac:dyDescent="0.2">
      <c r="A99" s="314"/>
      <c r="B99" s="314"/>
      <c r="C99" s="314"/>
      <c r="D99" s="314"/>
      <c r="E99" s="323"/>
      <c r="F99" s="314"/>
      <c r="G99" s="325"/>
      <c r="H99" s="326"/>
      <c r="I99" s="327"/>
      <c r="J99" s="328"/>
      <c r="K99" s="328"/>
      <c r="L99" s="328"/>
      <c r="M99" s="329"/>
      <c r="N99" s="314"/>
      <c r="O99" s="317"/>
    </row>
    <row r="100" spans="1:15" x14ac:dyDescent="0.2">
      <c r="A100" s="314"/>
      <c r="B100" s="314"/>
      <c r="C100" s="314"/>
      <c r="D100" s="314"/>
      <c r="E100" s="323"/>
      <c r="F100" s="314"/>
      <c r="G100" s="325"/>
      <c r="H100" s="326"/>
      <c r="I100" s="327"/>
      <c r="J100" s="328"/>
      <c r="K100" s="328"/>
      <c r="L100" s="328"/>
      <c r="M100" s="329"/>
      <c r="N100" s="314"/>
      <c r="O100" s="317"/>
    </row>
    <row r="101" spans="1:15" x14ac:dyDescent="0.2">
      <c r="A101" s="314"/>
      <c r="B101" s="314"/>
      <c r="C101" s="314"/>
      <c r="D101" s="314"/>
      <c r="E101" s="323"/>
      <c r="F101" s="314"/>
      <c r="G101" s="330"/>
      <c r="H101" s="331" t="s">
        <v>258</v>
      </c>
      <c r="I101" s="332"/>
      <c r="J101" s="333"/>
      <c r="K101" s="333"/>
      <c r="L101" s="333"/>
      <c r="M101" s="334"/>
      <c r="N101" s="314"/>
      <c r="O101" s="317"/>
    </row>
    <row r="102" spans="1:15" x14ac:dyDescent="0.2">
      <c r="A102" s="314"/>
      <c r="B102" s="314"/>
      <c r="C102" s="314"/>
      <c r="D102" s="314"/>
      <c r="E102" s="314"/>
      <c r="F102" s="314"/>
      <c r="G102" s="314"/>
      <c r="H102" s="335" t="s">
        <v>259</v>
      </c>
      <c r="I102" s="13"/>
      <c r="J102" s="8"/>
      <c r="K102" s="8"/>
      <c r="L102" s="8"/>
      <c r="M102" s="8"/>
      <c r="N102" s="314"/>
      <c r="O102" s="317"/>
    </row>
    <row r="103" spans="1:15" x14ac:dyDescent="0.2">
      <c r="A103" s="311"/>
      <c r="B103" s="336"/>
      <c r="C103" s="313"/>
      <c r="D103" s="314"/>
      <c r="E103" s="314"/>
      <c r="F103" s="314"/>
      <c r="G103" s="314"/>
      <c r="H103" s="314"/>
      <c r="I103" s="314"/>
      <c r="J103" s="314"/>
      <c r="K103" s="314"/>
      <c r="L103" s="314"/>
      <c r="M103" s="314"/>
      <c r="N103" s="314"/>
      <c r="O103" s="317"/>
    </row>
    <row r="104" spans="1:15" x14ac:dyDescent="0.2">
      <c r="A104" s="314"/>
      <c r="B104" s="336"/>
      <c r="C104" s="313"/>
      <c r="D104" s="314"/>
      <c r="E104" s="314"/>
      <c r="F104" s="314"/>
      <c r="G104" s="314"/>
      <c r="H104" s="314"/>
      <c r="I104" s="314"/>
      <c r="J104" s="314"/>
      <c r="K104" s="314"/>
      <c r="L104" s="314"/>
      <c r="M104" s="314"/>
      <c r="N104" s="314"/>
      <c r="O104" s="317"/>
    </row>
    <row r="105" spans="1:15" x14ac:dyDescent="0.2">
      <c r="A105" s="314" t="s">
        <v>260</v>
      </c>
      <c r="B105" s="336"/>
      <c r="C105" s="313"/>
      <c r="D105" s="314"/>
      <c r="E105" s="314"/>
      <c r="F105" s="314"/>
      <c r="G105" s="314"/>
      <c r="H105" s="314"/>
      <c r="I105" s="816"/>
      <c r="J105" s="817"/>
      <c r="K105" s="817"/>
      <c r="L105" s="818"/>
      <c r="M105" s="314"/>
      <c r="N105" s="314"/>
      <c r="O105" s="317"/>
    </row>
    <row r="106" spans="1:15" x14ac:dyDescent="0.2">
      <c r="A106" s="314" t="s">
        <v>261</v>
      </c>
      <c r="B106" s="336"/>
      <c r="C106" s="313"/>
      <c r="D106" s="314"/>
      <c r="E106" s="314"/>
      <c r="F106" s="314"/>
      <c r="G106" s="314"/>
      <c r="H106" s="314"/>
      <c r="I106" s="314"/>
      <c r="J106" s="314"/>
      <c r="K106" s="314"/>
      <c r="L106" s="314"/>
      <c r="M106" s="314"/>
      <c r="N106" s="314"/>
      <c r="O106" s="317"/>
    </row>
    <row r="107" spans="1:15" x14ac:dyDescent="0.2">
      <c r="A107" s="322"/>
      <c r="B107" s="320"/>
      <c r="C107" s="320"/>
      <c r="D107" s="320"/>
      <c r="E107" s="320"/>
      <c r="F107" s="320"/>
      <c r="G107" s="320"/>
      <c r="H107" s="320"/>
      <c r="I107" s="320"/>
      <c r="J107" s="320"/>
      <c r="K107" s="320"/>
      <c r="L107" s="320"/>
      <c r="M107" s="320"/>
      <c r="N107" s="314"/>
      <c r="O107" s="317"/>
    </row>
  </sheetData>
  <sheetProtection insertRows="0"/>
  <mergeCells count="140">
    <mergeCell ref="A86:B86"/>
    <mergeCell ref="D95:H95"/>
    <mergeCell ref="I105:L105"/>
    <mergeCell ref="B81:N81"/>
    <mergeCell ref="B83:N83"/>
    <mergeCell ref="A84:B85"/>
    <mergeCell ref="D84:L84"/>
    <mergeCell ref="N84:N85"/>
    <mergeCell ref="D85:L85"/>
    <mergeCell ref="B70:I70"/>
    <mergeCell ref="A72:O72"/>
    <mergeCell ref="B75:N75"/>
    <mergeCell ref="B76:N76"/>
    <mergeCell ref="B77:N77"/>
    <mergeCell ref="A78:O78"/>
    <mergeCell ref="B68:I68"/>
    <mergeCell ref="J68:L68"/>
    <mergeCell ref="M68:N68"/>
    <mergeCell ref="B69:I69"/>
    <mergeCell ref="J69:L69"/>
    <mergeCell ref="M69:N69"/>
    <mergeCell ref="B66:I66"/>
    <mergeCell ref="J66:L66"/>
    <mergeCell ref="M66:N66"/>
    <mergeCell ref="B67:I67"/>
    <mergeCell ref="J67:L67"/>
    <mergeCell ref="M67:N67"/>
    <mergeCell ref="B64:I64"/>
    <mergeCell ref="J64:L64"/>
    <mergeCell ref="M64:N64"/>
    <mergeCell ref="B65:I65"/>
    <mergeCell ref="J65:L65"/>
    <mergeCell ref="M65:N65"/>
    <mergeCell ref="A58:O58"/>
    <mergeCell ref="N60:O60"/>
    <mergeCell ref="B62:N62"/>
    <mergeCell ref="B63:I63"/>
    <mergeCell ref="J63:L63"/>
    <mergeCell ref="M63:N63"/>
    <mergeCell ref="D55:E55"/>
    <mergeCell ref="F55:G55"/>
    <mergeCell ref="H55:I55"/>
    <mergeCell ref="J55:K55"/>
    <mergeCell ref="D56:E56"/>
    <mergeCell ref="F56:G56"/>
    <mergeCell ref="H56:I56"/>
    <mergeCell ref="J56:K56"/>
    <mergeCell ref="D53:E53"/>
    <mergeCell ref="F53:G53"/>
    <mergeCell ref="H53:I53"/>
    <mergeCell ref="J53:K53"/>
    <mergeCell ref="D54:E54"/>
    <mergeCell ref="F54:G54"/>
    <mergeCell ref="H54:I54"/>
    <mergeCell ref="J54:K54"/>
    <mergeCell ref="D51:E51"/>
    <mergeCell ref="F51:G51"/>
    <mergeCell ref="H51:I51"/>
    <mergeCell ref="J51:K51"/>
    <mergeCell ref="D52:E52"/>
    <mergeCell ref="F52:G52"/>
    <mergeCell ref="H52:I52"/>
    <mergeCell ref="J52:K52"/>
    <mergeCell ref="B46:N46"/>
    <mergeCell ref="B47:N47"/>
    <mergeCell ref="B48:N48"/>
    <mergeCell ref="D49:N49"/>
    <mergeCell ref="D50:E50"/>
    <mergeCell ref="F50:G50"/>
    <mergeCell ref="H50:I50"/>
    <mergeCell ref="J50:K50"/>
    <mergeCell ref="A39:O39"/>
    <mergeCell ref="B41:N41"/>
    <mergeCell ref="B42:N42"/>
    <mergeCell ref="B43:N43"/>
    <mergeCell ref="B44:N44"/>
    <mergeCell ref="B45:N45"/>
    <mergeCell ref="C30:E30"/>
    <mergeCell ref="F30:J30"/>
    <mergeCell ref="K30:N30"/>
    <mergeCell ref="A33:O33"/>
    <mergeCell ref="I36:N36"/>
    <mergeCell ref="A38:O38"/>
    <mergeCell ref="C28:E28"/>
    <mergeCell ref="F28:J28"/>
    <mergeCell ref="K28:N28"/>
    <mergeCell ref="C29:E29"/>
    <mergeCell ref="F29:J29"/>
    <mergeCell ref="K29:N29"/>
    <mergeCell ref="C26:E26"/>
    <mergeCell ref="F26:J26"/>
    <mergeCell ref="K26:N26"/>
    <mergeCell ref="C27:E27"/>
    <mergeCell ref="F27:J27"/>
    <mergeCell ref="K27:N27"/>
    <mergeCell ref="B23:D23"/>
    <mergeCell ref="E23:H23"/>
    <mergeCell ref="J23:L23"/>
    <mergeCell ref="M23:N23"/>
    <mergeCell ref="B25:E25"/>
    <mergeCell ref="F25:J25"/>
    <mergeCell ref="K25:N25"/>
    <mergeCell ref="B18:C18"/>
    <mergeCell ref="D18:F18"/>
    <mergeCell ref="G18:J18"/>
    <mergeCell ref="K18:N18"/>
    <mergeCell ref="A20:O20"/>
    <mergeCell ref="B22:D22"/>
    <mergeCell ref="E22:H22"/>
    <mergeCell ref="J22:L22"/>
    <mergeCell ref="M22:N22"/>
    <mergeCell ref="B16:C16"/>
    <mergeCell ref="D16:F16"/>
    <mergeCell ref="G16:J16"/>
    <mergeCell ref="K16:N16"/>
    <mergeCell ref="B17:C17"/>
    <mergeCell ref="D17:F17"/>
    <mergeCell ref="G17:J17"/>
    <mergeCell ref="K17:N17"/>
    <mergeCell ref="B14:C14"/>
    <mergeCell ref="D14:F14"/>
    <mergeCell ref="G14:J14"/>
    <mergeCell ref="K14:N14"/>
    <mergeCell ref="B15:C15"/>
    <mergeCell ref="D15:F15"/>
    <mergeCell ref="G15:J15"/>
    <mergeCell ref="K15:N15"/>
    <mergeCell ref="C11:E11"/>
    <mergeCell ref="F11:N11"/>
    <mergeCell ref="B13:C13"/>
    <mergeCell ref="D13:F13"/>
    <mergeCell ref="G13:J13"/>
    <mergeCell ref="K13:N13"/>
    <mergeCell ref="A3:O3"/>
    <mergeCell ref="B5:N5"/>
    <mergeCell ref="B8:N8"/>
    <mergeCell ref="C9:E9"/>
    <mergeCell ref="F9:N9"/>
    <mergeCell ref="C10:E10"/>
    <mergeCell ref="F10:N10"/>
  </mergeCells>
  <conditionalFormatting sqref="A86">
    <cfRule type="containsBlanks" dxfId="183" priority="33">
      <formula>LEN(TRIM(A86))=0</formula>
    </cfRule>
  </conditionalFormatting>
  <conditionalFormatting sqref="D95">
    <cfRule type="containsBlanks" dxfId="182" priority="32">
      <formula>LEN(TRIM(D95))=0</formula>
    </cfRule>
  </conditionalFormatting>
  <conditionalFormatting sqref="I105">
    <cfRule type="containsBlanks" dxfId="181" priority="31">
      <formula>LEN(TRIM(I105))=0</formula>
    </cfRule>
  </conditionalFormatting>
  <conditionalFormatting sqref="B8">
    <cfRule type="cellIs" dxfId="180" priority="29" operator="equal">
      <formula>0</formula>
    </cfRule>
    <cfRule type="cellIs" dxfId="179" priority="30" operator="notEqual">
      <formula>0</formula>
    </cfRule>
  </conditionalFormatting>
  <conditionalFormatting sqref="B13">
    <cfRule type="cellIs" dxfId="178" priority="27" operator="equal">
      <formula>0</formula>
    </cfRule>
    <cfRule type="cellIs" dxfId="177" priority="28" operator="notEqual">
      <formula>0</formula>
    </cfRule>
  </conditionalFormatting>
  <conditionalFormatting sqref="D13">
    <cfRule type="cellIs" dxfId="176" priority="25" operator="equal">
      <formula>0</formula>
    </cfRule>
    <cfRule type="cellIs" dxfId="175" priority="26" operator="notEqual">
      <formula>0</formula>
    </cfRule>
  </conditionalFormatting>
  <conditionalFormatting sqref="G13">
    <cfRule type="cellIs" dxfId="174" priority="23" operator="equal">
      <formula>0</formula>
    </cfRule>
    <cfRule type="cellIs" dxfId="173" priority="24" operator="notEqual">
      <formula>0</formula>
    </cfRule>
  </conditionalFormatting>
  <conditionalFormatting sqref="K13">
    <cfRule type="cellIs" dxfId="172" priority="21" operator="equal">
      <formula>0</formula>
    </cfRule>
    <cfRule type="cellIs" dxfId="171" priority="22" operator="notEqual">
      <formula>0</formula>
    </cfRule>
  </conditionalFormatting>
  <conditionalFormatting sqref="B25">
    <cfRule type="cellIs" dxfId="170" priority="19" operator="equal">
      <formula>0</formula>
    </cfRule>
    <cfRule type="cellIs" dxfId="169" priority="20" operator="notEqual">
      <formula>0</formula>
    </cfRule>
  </conditionalFormatting>
  <conditionalFormatting sqref="F25">
    <cfRule type="cellIs" dxfId="168" priority="17" operator="equal">
      <formula>0</formula>
    </cfRule>
    <cfRule type="cellIs" dxfId="167" priority="18" operator="notEqual">
      <formula>0</formula>
    </cfRule>
  </conditionalFormatting>
  <conditionalFormatting sqref="K25">
    <cfRule type="cellIs" dxfId="166" priority="15" operator="equal">
      <formula>0</formula>
    </cfRule>
    <cfRule type="cellIs" dxfId="165" priority="16" operator="notEqual">
      <formula>0</formula>
    </cfRule>
  </conditionalFormatting>
  <conditionalFormatting sqref="D49">
    <cfRule type="cellIs" dxfId="164" priority="13" operator="equal">
      <formula>0</formula>
    </cfRule>
    <cfRule type="cellIs" dxfId="163" priority="14" operator="notEqual">
      <formula>0</formula>
    </cfRule>
  </conditionalFormatting>
  <conditionalFormatting sqref="C49">
    <cfRule type="cellIs" dxfId="162" priority="11" operator="equal">
      <formula>0</formula>
    </cfRule>
    <cfRule type="cellIs" dxfId="161" priority="12" operator="notEqual">
      <formula>0</formula>
    </cfRule>
  </conditionalFormatting>
  <conditionalFormatting sqref="B63">
    <cfRule type="cellIs" dxfId="160" priority="9" operator="equal">
      <formula>0</formula>
    </cfRule>
    <cfRule type="cellIs" dxfId="159" priority="10" operator="notEqual">
      <formula>0</formula>
    </cfRule>
  </conditionalFormatting>
  <conditionalFormatting sqref="J63">
    <cfRule type="cellIs" dxfId="158" priority="7" operator="equal">
      <formula>0</formula>
    </cfRule>
    <cfRule type="cellIs" dxfId="157" priority="8" operator="notEqual">
      <formula>0</formula>
    </cfRule>
  </conditionalFormatting>
  <conditionalFormatting sqref="M63">
    <cfRule type="cellIs" dxfId="156" priority="5" operator="equal">
      <formula>0</formula>
    </cfRule>
    <cfRule type="cellIs" dxfId="155" priority="6" operator="notEqual">
      <formula>0</formula>
    </cfRule>
  </conditionalFormatting>
  <conditionalFormatting sqref="E22:H22">
    <cfRule type="expression" dxfId="154" priority="4">
      <formula>B22="Autre à préciser :"</formula>
    </cfRule>
  </conditionalFormatting>
  <conditionalFormatting sqref="E23:H23">
    <cfRule type="expression" dxfId="153" priority="3">
      <formula>B23="Autre à préciser :"</formula>
    </cfRule>
  </conditionalFormatting>
  <conditionalFormatting sqref="M22:N22">
    <cfRule type="expression" dxfId="152" priority="2">
      <formula>J22="Autre à préciser :"</formula>
    </cfRule>
  </conditionalFormatting>
  <conditionalFormatting sqref="M23:N23">
    <cfRule type="expression" dxfId="151" priority="1">
      <formula>J23="Autre à préciser :"</formula>
    </cfRule>
  </conditionalFormatting>
  <dataValidations count="5">
    <dataValidation type="list" allowBlank="1" showInputMessage="1" showErrorMessage="1" sqref="B22:D23 J22:L23" xr:uid="{0919F129-3014-4FE5-AB4B-11070C34D129}">
      <formula1>"Select,PART 145,FAR,JAR,Other to specify:,NA"</formula1>
    </dataValidation>
    <dataValidation type="list" allowBlank="1" showInputMessage="1" showErrorMessage="1" sqref="D36" xr:uid="{F18AD3FC-FC9F-46B8-9957-D02E99B360DD}">
      <formula1>"Yes,No"</formula1>
    </dataValidation>
    <dataValidation type="list" allowBlank="1" showInputMessage="1" showErrorMessage="1" sqref="J64:L69" xr:uid="{269C1FDE-23C0-4E01-AF8E-6976B18DD5E3}">
      <formula1>"SELECT,YES,NO"</formula1>
    </dataValidation>
    <dataValidation type="list" showInputMessage="1" showErrorMessage="1" sqref="K14:N18" xr:uid="{F1AC2938-B263-4D76-AA80-A277CA316CB7}">
      <formula1>"Aerospace, Spatial,Defense"</formula1>
    </dataValidation>
    <dataValidation type="list" allowBlank="1" showInputMessage="1" showErrorMessage="1" sqref="C51:C54" xr:uid="{F639784C-9048-43C9-AA57-85FFC052077F}">
      <formula1>"X"</formula1>
    </dataValidation>
  </dataValidations>
  <pageMargins left="0.70866141732283472" right="0.70866141732283472" top="0.74803149606299213" bottom="0.74803149606299213" header="0.31496062992125984" footer="0.31496062992125984"/>
  <pageSetup paperSize="9" scale="52" orientation="portrait" r:id="rId1"/>
  <headerFooter>
    <oddFooter>&amp;R&amp;8CERTI-F-1235.24_01/2025</oddFooter>
  </headerFooter>
  <rowBreaks count="1" manualBreakCount="1">
    <brk id="32"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ACF02-7CE5-482E-8822-C8BA0D55344D}">
  <sheetPr>
    <tabColor rgb="FF0070C0"/>
  </sheetPr>
  <dimension ref="A1:Q238"/>
  <sheetViews>
    <sheetView showGridLines="0" zoomScaleNormal="100" zoomScalePageLayoutView="85" workbookViewId="0">
      <selection activeCell="L5" sqref="L5"/>
    </sheetView>
  </sheetViews>
  <sheetFormatPr baseColWidth="10" defaultRowHeight="12.75" x14ac:dyDescent="0.2"/>
  <cols>
    <col min="1" max="1" width="2.42578125" customWidth="1"/>
    <col min="2" max="2" width="12.42578125" customWidth="1"/>
    <col min="5" max="5" width="7.5703125" customWidth="1"/>
    <col min="6" max="6" width="6.5703125" customWidth="1"/>
    <col min="7" max="7" width="6.28515625" style="72" customWidth="1"/>
    <col min="8" max="8" width="7.28515625" customWidth="1"/>
    <col min="9" max="9" width="8.42578125" customWidth="1"/>
    <col min="10" max="10" width="8.5703125" customWidth="1"/>
    <col min="11" max="11" width="8.42578125" customWidth="1"/>
    <col min="12" max="12" width="12" customWidth="1"/>
    <col min="13" max="13" width="2.28515625" style="130" customWidth="1"/>
  </cols>
  <sheetData>
    <row r="1" spans="1:14" ht="45" customHeight="1" x14ac:dyDescent="0.2">
      <c r="A1" s="521"/>
      <c r="B1" s="521"/>
      <c r="C1" s="522"/>
      <c r="D1" s="836" t="s">
        <v>262</v>
      </c>
      <c r="E1" s="836"/>
      <c r="F1" s="836"/>
      <c r="G1" s="836"/>
      <c r="H1" s="836"/>
      <c r="I1" s="836"/>
      <c r="J1" s="836"/>
      <c r="K1" s="836"/>
      <c r="L1" s="836"/>
      <c r="M1" s="836"/>
      <c r="N1" s="45"/>
    </row>
    <row r="2" spans="1:14" x14ac:dyDescent="0.2">
      <c r="A2" s="2"/>
      <c r="B2" s="2"/>
      <c r="C2" s="2"/>
      <c r="D2" s="2"/>
      <c r="E2" s="2"/>
      <c r="F2" s="2"/>
      <c r="G2" s="65"/>
      <c r="H2" s="2"/>
      <c r="I2" s="2"/>
      <c r="J2" s="2"/>
      <c r="K2" s="2"/>
      <c r="L2" s="2"/>
      <c r="M2" s="47"/>
      <c r="N2" s="48"/>
    </row>
    <row r="3" spans="1:14" ht="13.5" customHeight="1" x14ac:dyDescent="0.25">
      <c r="A3" s="837" t="s">
        <v>263</v>
      </c>
      <c r="B3" s="838"/>
      <c r="C3" s="838"/>
      <c r="D3" s="838"/>
      <c r="E3" s="838"/>
      <c r="F3" s="838"/>
      <c r="G3" s="838"/>
      <c r="H3" s="838"/>
      <c r="I3" s="838"/>
      <c r="J3" s="838"/>
      <c r="K3" s="838"/>
      <c r="L3" s="838"/>
      <c r="M3" s="838"/>
      <c r="N3" s="337"/>
    </row>
    <row r="4" spans="1:14" x14ac:dyDescent="0.2">
      <c r="A4" s="417"/>
      <c r="B4" s="417"/>
      <c r="C4" s="417"/>
      <c r="D4" s="417"/>
      <c r="E4" s="417"/>
      <c r="F4" s="417"/>
      <c r="G4" s="417"/>
      <c r="H4" s="417"/>
      <c r="I4" s="417"/>
      <c r="J4" s="417"/>
      <c r="K4" s="417"/>
      <c r="L4" s="417"/>
      <c r="M4" s="502"/>
    </row>
    <row r="5" spans="1:14" s="53" customFormat="1" ht="48.75" customHeight="1" x14ac:dyDescent="0.2">
      <c r="A5" s="417"/>
      <c r="B5" s="839" t="s">
        <v>264</v>
      </c>
      <c r="C5" s="840"/>
      <c r="D5" s="840"/>
      <c r="E5" s="840"/>
      <c r="F5" s="840"/>
      <c r="G5" s="840"/>
      <c r="H5" s="840"/>
      <c r="I5" s="840"/>
      <c r="J5" s="840"/>
      <c r="K5" s="841"/>
      <c r="L5" s="338"/>
      <c r="M5" s="502"/>
    </row>
    <row r="6" spans="1:14" s="53" customFormat="1" ht="15" customHeight="1" x14ac:dyDescent="0.2">
      <c r="A6" s="417"/>
      <c r="B6" s="842" t="s">
        <v>265</v>
      </c>
      <c r="C6" s="843"/>
      <c r="D6" s="843"/>
      <c r="E6" s="843"/>
      <c r="F6" s="844"/>
      <c r="G6" s="338"/>
      <c r="H6" s="851" t="s">
        <v>39</v>
      </c>
      <c r="I6" s="852"/>
      <c r="J6" s="852"/>
      <c r="K6" s="852"/>
      <c r="L6" s="853"/>
      <c r="M6" s="502"/>
    </row>
    <row r="7" spans="1:14" s="53" customFormat="1" ht="27" customHeight="1" x14ac:dyDescent="0.2">
      <c r="A7" s="417"/>
      <c r="B7" s="845"/>
      <c r="C7" s="846"/>
      <c r="D7" s="846"/>
      <c r="E7" s="846"/>
      <c r="F7" s="847"/>
      <c r="G7" s="338"/>
      <c r="H7" s="851" t="s">
        <v>266</v>
      </c>
      <c r="I7" s="852"/>
      <c r="J7" s="852"/>
      <c r="K7" s="852"/>
      <c r="L7" s="853"/>
      <c r="M7" s="502"/>
    </row>
    <row r="8" spans="1:14" s="53" customFormat="1" ht="15.6" customHeight="1" x14ac:dyDescent="0.2">
      <c r="A8" s="417"/>
      <c r="B8" s="845"/>
      <c r="C8" s="846"/>
      <c r="D8" s="846"/>
      <c r="E8" s="846"/>
      <c r="F8" s="847"/>
      <c r="G8" s="338"/>
      <c r="H8" s="851" t="s">
        <v>267</v>
      </c>
      <c r="I8" s="852"/>
      <c r="J8" s="852"/>
      <c r="K8" s="852"/>
      <c r="L8" s="853"/>
      <c r="M8" s="502"/>
    </row>
    <row r="9" spans="1:14" s="53" customFormat="1" ht="14.1" customHeight="1" x14ac:dyDescent="0.2">
      <c r="A9" s="417"/>
      <c r="B9" s="845"/>
      <c r="C9" s="846"/>
      <c r="D9" s="846"/>
      <c r="E9" s="846"/>
      <c r="F9" s="847"/>
      <c r="G9" s="338"/>
      <c r="H9" s="851" t="s">
        <v>268</v>
      </c>
      <c r="I9" s="852"/>
      <c r="J9" s="852"/>
      <c r="K9" s="852"/>
      <c r="L9" s="853"/>
      <c r="M9" s="502"/>
    </row>
    <row r="10" spans="1:14" s="53" customFormat="1" x14ac:dyDescent="0.2">
      <c r="A10" s="417"/>
      <c r="B10" s="845"/>
      <c r="C10" s="846"/>
      <c r="D10" s="846"/>
      <c r="E10" s="846"/>
      <c r="F10" s="847"/>
      <c r="G10" s="338"/>
      <c r="H10" s="851" t="s">
        <v>269</v>
      </c>
      <c r="I10" s="852"/>
      <c r="J10" s="852"/>
      <c r="K10" s="852"/>
      <c r="L10" s="853"/>
      <c r="M10" s="502"/>
    </row>
    <row r="11" spans="1:14" s="53" customFormat="1" x14ac:dyDescent="0.2">
      <c r="A11" s="417"/>
      <c r="B11" s="845"/>
      <c r="C11" s="846"/>
      <c r="D11" s="846"/>
      <c r="E11" s="846"/>
      <c r="F11" s="847"/>
      <c r="G11" s="338"/>
      <c r="H11" s="851" t="s">
        <v>270</v>
      </c>
      <c r="I11" s="852"/>
      <c r="J11" s="852"/>
      <c r="K11" s="852"/>
      <c r="L11" s="853"/>
      <c r="M11" s="502"/>
    </row>
    <row r="12" spans="1:14" s="53" customFormat="1" x14ac:dyDescent="0.2">
      <c r="A12" s="417"/>
      <c r="B12" s="845"/>
      <c r="C12" s="846"/>
      <c r="D12" s="846"/>
      <c r="E12" s="846"/>
      <c r="F12" s="847"/>
      <c r="G12" s="338"/>
      <c r="H12" s="851" t="s">
        <v>271</v>
      </c>
      <c r="I12" s="852"/>
      <c r="J12" s="852"/>
      <c r="K12" s="852"/>
      <c r="L12" s="853"/>
      <c r="M12" s="502"/>
    </row>
    <row r="13" spans="1:14" s="53" customFormat="1" x14ac:dyDescent="0.2">
      <c r="A13" s="417"/>
      <c r="B13" s="845"/>
      <c r="C13" s="846"/>
      <c r="D13" s="846"/>
      <c r="E13" s="846"/>
      <c r="F13" s="847"/>
      <c r="G13" s="338"/>
      <c r="H13" s="851" t="s">
        <v>272</v>
      </c>
      <c r="I13" s="852"/>
      <c r="J13" s="852"/>
      <c r="K13" s="852"/>
      <c r="L13" s="853"/>
      <c r="M13" s="502"/>
    </row>
    <row r="14" spans="1:14" x14ac:dyDescent="0.2">
      <c r="A14" s="417"/>
      <c r="B14" s="845"/>
      <c r="C14" s="846"/>
      <c r="D14" s="846"/>
      <c r="E14" s="846"/>
      <c r="F14" s="847"/>
      <c r="G14" s="338"/>
      <c r="H14" s="854" t="s">
        <v>273</v>
      </c>
      <c r="I14" s="854"/>
      <c r="J14" s="854"/>
      <c r="K14" s="854"/>
      <c r="L14" s="854"/>
      <c r="M14" s="502"/>
    </row>
    <row r="15" spans="1:14" x14ac:dyDescent="0.2">
      <c r="A15" s="417"/>
      <c r="B15" s="845"/>
      <c r="C15" s="846"/>
      <c r="D15" s="846"/>
      <c r="E15" s="846"/>
      <c r="F15" s="847"/>
      <c r="G15" s="338"/>
      <c r="H15" s="854" t="s">
        <v>274</v>
      </c>
      <c r="I15" s="854"/>
      <c r="J15" s="854"/>
      <c r="K15" s="854"/>
      <c r="L15" s="854"/>
      <c r="M15" s="502"/>
    </row>
    <row r="16" spans="1:14" x14ac:dyDescent="0.2">
      <c r="A16" s="417"/>
      <c r="B16" s="845"/>
      <c r="C16" s="846"/>
      <c r="D16" s="846"/>
      <c r="E16" s="846"/>
      <c r="F16" s="847"/>
      <c r="G16" s="338"/>
      <c r="H16" s="854" t="s">
        <v>275</v>
      </c>
      <c r="I16" s="854"/>
      <c r="J16" s="854"/>
      <c r="K16" s="854"/>
      <c r="L16" s="854"/>
      <c r="M16" s="502"/>
    </row>
    <row r="17" spans="1:14" ht="27" customHeight="1" x14ac:dyDescent="0.2">
      <c r="A17" s="417"/>
      <c r="B17" s="845"/>
      <c r="C17" s="846"/>
      <c r="D17" s="846"/>
      <c r="E17" s="846"/>
      <c r="F17" s="847"/>
      <c r="G17" s="338"/>
      <c r="H17" s="854" t="s">
        <v>276</v>
      </c>
      <c r="I17" s="854"/>
      <c r="J17" s="854"/>
      <c r="K17" s="854"/>
      <c r="L17" s="854"/>
      <c r="M17" s="502"/>
    </row>
    <row r="18" spans="1:14" ht="27.75" customHeight="1" x14ac:dyDescent="0.2">
      <c r="A18" s="417"/>
      <c r="B18" s="845"/>
      <c r="C18" s="846"/>
      <c r="D18" s="846"/>
      <c r="E18" s="846"/>
      <c r="F18" s="847"/>
      <c r="G18" s="338"/>
      <c r="H18" s="854" t="s">
        <v>277</v>
      </c>
      <c r="I18" s="854"/>
      <c r="J18" s="854"/>
      <c r="K18" s="854"/>
      <c r="L18" s="854"/>
      <c r="M18" s="502"/>
    </row>
    <row r="19" spans="1:14" ht="41.65" customHeight="1" x14ac:dyDescent="0.2">
      <c r="A19" s="417"/>
      <c r="B19" s="845"/>
      <c r="C19" s="846"/>
      <c r="D19" s="846"/>
      <c r="E19" s="846"/>
      <c r="F19" s="847"/>
      <c r="G19" s="338"/>
      <c r="H19" s="854" t="s">
        <v>278</v>
      </c>
      <c r="I19" s="854"/>
      <c r="J19" s="854"/>
      <c r="K19" s="854"/>
      <c r="L19" s="854"/>
      <c r="M19" s="502"/>
    </row>
    <row r="20" spans="1:14" x14ac:dyDescent="0.2">
      <c r="A20" s="417"/>
      <c r="B20" s="845"/>
      <c r="C20" s="846"/>
      <c r="D20" s="846"/>
      <c r="E20" s="846"/>
      <c r="F20" s="847"/>
      <c r="G20" s="338"/>
      <c r="H20" s="854" t="s">
        <v>40</v>
      </c>
      <c r="I20" s="854"/>
      <c r="J20" s="854"/>
      <c r="K20" s="854"/>
      <c r="L20" s="854"/>
      <c r="M20" s="502"/>
    </row>
    <row r="21" spans="1:14" x14ac:dyDescent="0.2">
      <c r="A21" s="417"/>
      <c r="B21" s="845"/>
      <c r="C21" s="846"/>
      <c r="D21" s="846"/>
      <c r="E21" s="846"/>
      <c r="F21" s="847"/>
      <c r="G21" s="338"/>
      <c r="H21" s="854" t="s">
        <v>279</v>
      </c>
      <c r="I21" s="854"/>
      <c r="J21" s="854"/>
      <c r="K21" s="854"/>
      <c r="L21" s="854"/>
      <c r="M21" s="502"/>
    </row>
    <row r="22" spans="1:14" x14ac:dyDescent="0.2">
      <c r="A22" s="417"/>
      <c r="B22" s="845"/>
      <c r="C22" s="846"/>
      <c r="D22" s="846"/>
      <c r="E22" s="846"/>
      <c r="F22" s="847"/>
      <c r="G22" s="338"/>
      <c r="H22" s="854" t="s">
        <v>280</v>
      </c>
      <c r="I22" s="854"/>
      <c r="J22" s="854"/>
      <c r="K22" s="854"/>
      <c r="L22" s="854"/>
      <c r="M22" s="502"/>
    </row>
    <row r="23" spans="1:14" x14ac:dyDescent="0.2">
      <c r="A23" s="417"/>
      <c r="B23" s="845"/>
      <c r="C23" s="846"/>
      <c r="D23" s="846"/>
      <c r="E23" s="846"/>
      <c r="F23" s="847"/>
      <c r="G23" s="338"/>
      <c r="H23" s="854" t="s">
        <v>281</v>
      </c>
      <c r="I23" s="854"/>
      <c r="J23" s="854"/>
      <c r="K23" s="854"/>
      <c r="L23" s="854"/>
      <c r="M23" s="502"/>
    </row>
    <row r="24" spans="1:14" ht="29.65" customHeight="1" x14ac:dyDescent="0.2">
      <c r="A24" s="417"/>
      <c r="B24" s="848"/>
      <c r="C24" s="849"/>
      <c r="D24" s="849"/>
      <c r="E24" s="849"/>
      <c r="F24" s="850"/>
      <c r="G24" s="338"/>
      <c r="H24" s="854" t="s">
        <v>282</v>
      </c>
      <c r="I24" s="854"/>
      <c r="J24" s="854"/>
      <c r="K24" s="854"/>
      <c r="L24" s="854"/>
      <c r="M24" s="502"/>
    </row>
    <row r="25" spans="1:14" s="53" customFormat="1" ht="59.25" customHeight="1" x14ac:dyDescent="0.2">
      <c r="A25" s="417"/>
      <c r="B25" s="866" t="s">
        <v>283</v>
      </c>
      <c r="C25" s="867"/>
      <c r="D25" s="867"/>
      <c r="E25" s="867"/>
      <c r="F25" s="868"/>
      <c r="G25" s="869"/>
      <c r="H25" s="870"/>
      <c r="I25" s="870"/>
      <c r="J25" s="870"/>
      <c r="K25" s="870"/>
      <c r="L25" s="871"/>
      <c r="M25" s="502"/>
    </row>
    <row r="26" spans="1:14" x14ac:dyDescent="0.2">
      <c r="A26" s="417"/>
      <c r="B26" s="417"/>
      <c r="C26" s="417"/>
      <c r="D26" s="417"/>
      <c r="E26" s="417"/>
      <c r="F26" s="417"/>
      <c r="G26" s="417"/>
      <c r="H26" s="417"/>
      <c r="I26" s="417"/>
      <c r="J26" s="417"/>
      <c r="K26" s="417"/>
      <c r="L26" s="417"/>
      <c r="M26" s="502"/>
    </row>
    <row r="27" spans="1:14" x14ac:dyDescent="0.2">
      <c r="A27" s="50"/>
      <c r="B27" s="2"/>
      <c r="C27" s="2"/>
      <c r="D27" s="2"/>
      <c r="E27" s="2"/>
      <c r="F27" s="2"/>
      <c r="G27" s="65"/>
      <c r="H27" s="2"/>
      <c r="I27" s="2"/>
      <c r="J27" s="2"/>
      <c r="K27" s="2"/>
      <c r="L27" s="2"/>
      <c r="M27" s="47"/>
    </row>
    <row r="28" spans="1:14" ht="15" x14ac:dyDescent="0.25">
      <c r="A28" s="837" t="s">
        <v>284</v>
      </c>
      <c r="B28" s="838"/>
      <c r="C28" s="838"/>
      <c r="D28" s="838"/>
      <c r="E28" s="838"/>
      <c r="F28" s="838"/>
      <c r="G28" s="838"/>
      <c r="H28" s="838"/>
      <c r="I28" s="838"/>
      <c r="J28" s="838"/>
      <c r="K28" s="838"/>
      <c r="L28" s="838"/>
      <c r="M28" s="872"/>
    </row>
    <row r="29" spans="1:14" s="66" customFormat="1" x14ac:dyDescent="0.2">
      <c r="A29" s="417"/>
      <c r="B29" s="417"/>
      <c r="C29" s="417"/>
      <c r="D29" s="417"/>
      <c r="E29" s="417"/>
      <c r="F29" s="417"/>
      <c r="G29" s="417"/>
      <c r="H29" s="417"/>
      <c r="I29" s="417"/>
      <c r="J29" s="417"/>
      <c r="K29" s="417"/>
      <c r="L29" s="417"/>
      <c r="M29" s="502"/>
      <c r="N29" s="92"/>
    </row>
    <row r="30" spans="1:14" ht="19.5" customHeight="1" x14ac:dyDescent="0.2">
      <c r="A30" s="860" t="s">
        <v>14</v>
      </c>
      <c r="B30" s="874" t="s">
        <v>285</v>
      </c>
      <c r="C30" s="874" t="s">
        <v>286</v>
      </c>
      <c r="D30" s="874" t="s">
        <v>287</v>
      </c>
      <c r="E30" s="860" t="s">
        <v>288</v>
      </c>
      <c r="F30" s="860"/>
      <c r="G30" s="860"/>
      <c r="H30" s="860"/>
      <c r="I30" s="860" t="s">
        <v>289</v>
      </c>
      <c r="J30" s="860"/>
      <c r="K30" s="860"/>
      <c r="L30" s="860"/>
      <c r="M30" s="502"/>
    </row>
    <row r="31" spans="1:14" ht="110.25" customHeight="1" x14ac:dyDescent="0.2">
      <c r="A31" s="873"/>
      <c r="B31" s="875"/>
      <c r="C31" s="875"/>
      <c r="D31" s="875"/>
      <c r="E31" s="339" t="s">
        <v>290</v>
      </c>
      <c r="F31" s="339" t="s">
        <v>291</v>
      </c>
      <c r="G31" s="339" t="s">
        <v>292</v>
      </c>
      <c r="H31" s="339" t="s">
        <v>293</v>
      </c>
      <c r="I31" s="339" t="s">
        <v>294</v>
      </c>
      <c r="J31" s="339" t="s">
        <v>295</v>
      </c>
      <c r="K31" s="339" t="s">
        <v>296</v>
      </c>
      <c r="L31" s="340" t="s">
        <v>297</v>
      </c>
      <c r="M31" s="502"/>
    </row>
    <row r="32" spans="1:14" ht="54" customHeight="1" x14ac:dyDescent="0.2">
      <c r="A32" s="341" t="s">
        <v>41</v>
      </c>
      <c r="B32" s="342"/>
      <c r="C32" s="342"/>
      <c r="D32" s="342"/>
      <c r="E32" s="342"/>
      <c r="F32" s="342"/>
      <c r="G32" s="343"/>
      <c r="H32" s="342"/>
      <c r="I32" s="342"/>
      <c r="J32" s="342"/>
      <c r="K32" s="342"/>
      <c r="L32" s="342"/>
      <c r="M32" s="502"/>
    </row>
    <row r="33" spans="1:17" ht="41.25" customHeight="1" x14ac:dyDescent="0.2">
      <c r="A33" s="341" t="s">
        <v>42</v>
      </c>
      <c r="B33" s="342"/>
      <c r="C33" s="342"/>
      <c r="D33" s="342"/>
      <c r="E33" s="342"/>
      <c r="F33" s="342"/>
      <c r="G33" s="343"/>
      <c r="H33" s="342"/>
      <c r="I33" s="342"/>
      <c r="J33" s="342"/>
      <c r="K33" s="342"/>
      <c r="L33" s="342"/>
      <c r="M33" s="502"/>
    </row>
    <row r="34" spans="1:17" ht="44.25" customHeight="1" x14ac:dyDescent="0.2">
      <c r="A34" s="341" t="s">
        <v>43</v>
      </c>
      <c r="B34" s="342"/>
      <c r="C34" s="342"/>
      <c r="D34" s="342"/>
      <c r="E34" s="342"/>
      <c r="F34" s="342"/>
      <c r="G34" s="343"/>
      <c r="H34" s="342"/>
      <c r="I34" s="342"/>
      <c r="J34" s="342"/>
      <c r="K34" s="342"/>
      <c r="L34" s="342"/>
      <c r="M34" s="502"/>
    </row>
    <row r="35" spans="1:17" ht="45" customHeight="1" x14ac:dyDescent="0.2">
      <c r="A35" s="344" t="s">
        <v>44</v>
      </c>
      <c r="B35" s="342"/>
      <c r="C35" s="342"/>
      <c r="D35" s="342"/>
      <c r="E35" s="342"/>
      <c r="F35" s="342"/>
      <c r="G35" s="343"/>
      <c r="H35" s="342"/>
      <c r="I35" s="342"/>
      <c r="J35" s="342"/>
      <c r="K35" s="342"/>
      <c r="L35" s="342"/>
      <c r="M35" s="502"/>
    </row>
    <row r="36" spans="1:17" ht="53.25" customHeight="1" x14ac:dyDescent="0.2">
      <c r="A36" s="344" t="s">
        <v>45</v>
      </c>
      <c r="B36" s="342"/>
      <c r="C36" s="342"/>
      <c r="D36" s="342"/>
      <c r="E36" s="342"/>
      <c r="F36" s="342"/>
      <c r="G36" s="343"/>
      <c r="H36" s="342"/>
      <c r="I36" s="342"/>
      <c r="J36" s="342"/>
      <c r="K36" s="342"/>
      <c r="L36" s="342"/>
      <c r="M36" s="502"/>
    </row>
    <row r="37" spans="1:17" ht="84" customHeight="1" x14ac:dyDescent="0.2">
      <c r="A37" s="503"/>
      <c r="B37" s="855" t="s">
        <v>298</v>
      </c>
      <c r="C37" s="856"/>
      <c r="D37" s="856"/>
      <c r="E37" s="856"/>
      <c r="F37" s="856"/>
      <c r="G37" s="856"/>
      <c r="H37" s="856"/>
      <c r="I37" s="856"/>
      <c r="J37" s="856"/>
      <c r="K37" s="856"/>
      <c r="L37" s="856"/>
      <c r="M37" s="502"/>
      <c r="N37" s="64"/>
      <c r="O37" s="67"/>
    </row>
    <row r="38" spans="1:17" x14ac:dyDescent="0.2">
      <c r="A38" s="417"/>
      <c r="B38" s="417"/>
      <c r="C38" s="417"/>
      <c r="D38" s="417"/>
      <c r="E38" s="417"/>
      <c r="F38" s="417"/>
      <c r="G38" s="417"/>
      <c r="H38" s="417"/>
      <c r="I38" s="417"/>
      <c r="J38" s="417"/>
      <c r="K38" s="417"/>
      <c r="L38" s="417"/>
      <c r="M38" s="502"/>
      <c r="N38" s="91"/>
      <c r="O38" s="91"/>
    </row>
    <row r="39" spans="1:17" x14ac:dyDescent="0.2">
      <c r="A39" s="345"/>
      <c r="B39" s="2"/>
      <c r="C39" s="2"/>
      <c r="D39" s="2"/>
      <c r="E39" s="2"/>
      <c r="F39" s="2"/>
      <c r="G39" s="65"/>
      <c r="H39" s="2"/>
      <c r="I39" s="2"/>
      <c r="J39" s="2"/>
      <c r="K39" s="2"/>
      <c r="L39" s="2"/>
      <c r="M39" s="47"/>
    </row>
    <row r="40" spans="1:17" ht="15" x14ac:dyDescent="0.25">
      <c r="A40" s="857" t="s">
        <v>299</v>
      </c>
      <c r="B40" s="787"/>
      <c r="C40" s="787"/>
      <c r="D40" s="787"/>
      <c r="E40" s="787"/>
      <c r="F40" s="787"/>
      <c r="G40" s="787"/>
      <c r="H40" s="787"/>
      <c r="I40" s="787"/>
      <c r="J40" s="787"/>
      <c r="K40" s="787"/>
      <c r="L40" s="787"/>
      <c r="M40" s="858"/>
    </row>
    <row r="41" spans="1:17" x14ac:dyDescent="0.2">
      <c r="A41" s="417"/>
      <c r="B41" s="417"/>
      <c r="C41" s="417"/>
      <c r="D41" s="417"/>
      <c r="E41" s="417"/>
      <c r="F41" s="417"/>
      <c r="G41" s="417"/>
      <c r="H41" s="417"/>
      <c r="I41" s="417"/>
      <c r="J41" s="417"/>
      <c r="K41" s="417"/>
      <c r="L41" s="417"/>
      <c r="M41" s="502"/>
    </row>
    <row r="42" spans="1:17" s="53" customFormat="1" ht="33" customHeight="1" x14ac:dyDescent="0.2">
      <c r="A42" s="417"/>
      <c r="B42" s="859" t="s">
        <v>300</v>
      </c>
      <c r="C42" s="859"/>
      <c r="D42" s="859"/>
      <c r="E42" s="859"/>
      <c r="F42" s="859"/>
      <c r="G42" s="859"/>
      <c r="H42" s="859"/>
      <c r="I42" s="860" t="s">
        <v>46</v>
      </c>
      <c r="J42" s="860"/>
      <c r="K42" s="860"/>
      <c r="L42" s="860"/>
      <c r="M42" s="502"/>
      <c r="N42"/>
      <c r="O42"/>
      <c r="P42"/>
      <c r="Q42"/>
    </row>
    <row r="43" spans="1:17" s="53" customFormat="1" ht="105" customHeight="1" x14ac:dyDescent="0.2">
      <c r="A43" s="417"/>
      <c r="B43" s="861" t="s">
        <v>301</v>
      </c>
      <c r="C43" s="862"/>
      <c r="D43" s="862"/>
      <c r="E43" s="862"/>
      <c r="F43" s="862"/>
      <c r="G43" s="862"/>
      <c r="H43" s="862"/>
      <c r="I43" s="863" t="s">
        <v>225</v>
      </c>
      <c r="J43" s="864"/>
      <c r="K43" s="864"/>
      <c r="L43" s="865"/>
      <c r="M43" s="502"/>
      <c r="N43" s="130"/>
      <c r="O43"/>
      <c r="P43"/>
      <c r="Q43"/>
    </row>
    <row r="44" spans="1:17" s="53" customFormat="1" ht="243" customHeight="1" x14ac:dyDescent="0.2">
      <c r="A44" s="417"/>
      <c r="B44" s="861" t="s">
        <v>302</v>
      </c>
      <c r="C44" s="862"/>
      <c r="D44" s="862"/>
      <c r="E44" s="862"/>
      <c r="F44" s="862"/>
      <c r="G44" s="862"/>
      <c r="H44" s="862"/>
      <c r="I44" s="863" t="s">
        <v>225</v>
      </c>
      <c r="J44" s="864"/>
      <c r="K44" s="864"/>
      <c r="L44" s="865"/>
      <c r="M44" s="502"/>
      <c r="N44" s="130"/>
      <c r="O44"/>
      <c r="P44"/>
      <c r="Q44"/>
    </row>
    <row r="45" spans="1:17" s="53" customFormat="1" ht="45" customHeight="1" x14ac:dyDescent="0.2">
      <c r="A45" s="417"/>
      <c r="B45" s="876" t="s">
        <v>303</v>
      </c>
      <c r="C45" s="877"/>
      <c r="D45" s="877"/>
      <c r="E45" s="878" t="s">
        <v>304</v>
      </c>
      <c r="F45" s="879"/>
      <c r="G45" s="879"/>
      <c r="H45" s="879"/>
      <c r="I45" s="863" t="s">
        <v>225</v>
      </c>
      <c r="J45" s="864"/>
      <c r="K45" s="864"/>
      <c r="L45" s="865"/>
      <c r="M45" s="504"/>
    </row>
    <row r="46" spans="1:17" s="53" customFormat="1" ht="48.75" customHeight="1" x14ac:dyDescent="0.2">
      <c r="A46" s="417"/>
      <c r="B46" s="877"/>
      <c r="C46" s="877"/>
      <c r="D46" s="877"/>
      <c r="E46" s="878" t="s">
        <v>305</v>
      </c>
      <c r="F46" s="879"/>
      <c r="G46" s="879"/>
      <c r="H46" s="879"/>
      <c r="I46" s="863" t="s">
        <v>225</v>
      </c>
      <c r="J46" s="864"/>
      <c r="K46" s="864"/>
      <c r="L46" s="865"/>
      <c r="M46" s="504"/>
    </row>
    <row r="47" spans="1:17" s="53" customFormat="1" ht="42" customHeight="1" x14ac:dyDescent="0.2">
      <c r="A47" s="417"/>
      <c r="B47" s="877"/>
      <c r="C47" s="877"/>
      <c r="D47" s="877"/>
      <c r="E47" s="878" t="s">
        <v>306</v>
      </c>
      <c r="F47" s="879"/>
      <c r="G47" s="879"/>
      <c r="H47" s="879"/>
      <c r="I47" s="863" t="s">
        <v>225</v>
      </c>
      <c r="J47" s="864"/>
      <c r="K47" s="864"/>
      <c r="L47" s="865"/>
      <c r="M47" s="504"/>
    </row>
    <row r="48" spans="1:17" ht="42" customHeight="1" x14ac:dyDescent="0.2">
      <c r="A48" s="417"/>
      <c r="B48" s="877"/>
      <c r="C48" s="877"/>
      <c r="D48" s="877"/>
      <c r="E48" s="878" t="s">
        <v>307</v>
      </c>
      <c r="F48" s="879"/>
      <c r="G48" s="879"/>
      <c r="H48" s="879"/>
      <c r="I48" s="863" t="s">
        <v>225</v>
      </c>
      <c r="J48" s="864"/>
      <c r="K48" s="864"/>
      <c r="L48" s="865"/>
      <c r="M48" s="504"/>
    </row>
    <row r="49" spans="1:14" ht="50.25" customHeight="1" x14ac:dyDescent="0.2">
      <c r="A49" s="417"/>
      <c r="B49" s="877"/>
      <c r="C49" s="877"/>
      <c r="D49" s="877"/>
      <c r="E49" s="878" t="s">
        <v>308</v>
      </c>
      <c r="F49" s="879"/>
      <c r="G49" s="879"/>
      <c r="H49" s="879"/>
      <c r="I49" s="863" t="s">
        <v>225</v>
      </c>
      <c r="J49" s="864"/>
      <c r="K49" s="864"/>
      <c r="L49" s="865"/>
      <c r="M49" s="504"/>
    </row>
    <row r="50" spans="1:14" ht="50.25" customHeight="1" x14ac:dyDescent="0.2">
      <c r="A50" s="417"/>
      <c r="B50" s="877"/>
      <c r="C50" s="877"/>
      <c r="D50" s="877"/>
      <c r="E50" s="878" t="s">
        <v>309</v>
      </c>
      <c r="F50" s="879"/>
      <c r="G50" s="879"/>
      <c r="H50" s="879"/>
      <c r="I50" s="863" t="s">
        <v>225</v>
      </c>
      <c r="J50" s="864"/>
      <c r="K50" s="864"/>
      <c r="L50" s="865"/>
      <c r="M50" s="504"/>
    </row>
    <row r="51" spans="1:14" ht="51.75" customHeight="1" x14ac:dyDescent="0.2">
      <c r="A51" s="417"/>
      <c r="B51" s="877"/>
      <c r="C51" s="877"/>
      <c r="D51" s="877"/>
      <c r="E51" s="878" t="s">
        <v>310</v>
      </c>
      <c r="F51" s="879"/>
      <c r="G51" s="879"/>
      <c r="H51" s="879"/>
      <c r="I51" s="863" t="s">
        <v>225</v>
      </c>
      <c r="J51" s="864"/>
      <c r="K51" s="864"/>
      <c r="L51" s="865"/>
      <c r="M51" s="504"/>
    </row>
    <row r="52" spans="1:14" ht="45.75" customHeight="1" x14ac:dyDescent="0.2">
      <c r="A52" s="417"/>
      <c r="B52" s="877"/>
      <c r="C52" s="877"/>
      <c r="D52" s="877"/>
      <c r="E52" s="878" t="s">
        <v>311</v>
      </c>
      <c r="F52" s="879"/>
      <c r="G52" s="879"/>
      <c r="H52" s="879"/>
      <c r="I52" s="863" t="s">
        <v>225</v>
      </c>
      <c r="J52" s="864"/>
      <c r="K52" s="864"/>
      <c r="L52" s="865"/>
      <c r="M52" s="504"/>
    </row>
    <row r="53" spans="1:14" x14ac:dyDescent="0.2">
      <c r="A53" s="417"/>
      <c r="B53" s="417"/>
      <c r="C53" s="417"/>
      <c r="D53" s="417"/>
      <c r="E53" s="417"/>
      <c r="F53" s="417"/>
      <c r="G53" s="417"/>
      <c r="H53" s="417"/>
      <c r="I53" s="417"/>
      <c r="J53" s="417"/>
      <c r="K53" s="417"/>
      <c r="L53" s="417"/>
      <c r="M53" s="502"/>
    </row>
    <row r="54" spans="1:14" x14ac:dyDescent="0.2">
      <c r="A54" s="50"/>
      <c r="B54" s="2"/>
      <c r="C54" s="2"/>
      <c r="D54" s="2"/>
      <c r="E54" s="2"/>
      <c r="F54" s="2"/>
      <c r="G54" s="65"/>
      <c r="H54" s="2"/>
      <c r="I54" s="2"/>
      <c r="J54" s="2"/>
      <c r="K54" s="2"/>
      <c r="L54" s="2"/>
      <c r="M54" s="47"/>
    </row>
    <row r="55" spans="1:14" ht="15" x14ac:dyDescent="0.25">
      <c r="A55" s="837" t="s">
        <v>312</v>
      </c>
      <c r="B55" s="838"/>
      <c r="C55" s="838"/>
      <c r="D55" s="838"/>
      <c r="E55" s="838"/>
      <c r="F55" s="838"/>
      <c r="G55" s="838"/>
      <c r="H55" s="838"/>
      <c r="I55" s="838"/>
      <c r="J55" s="838"/>
      <c r="K55" s="838"/>
      <c r="L55" s="838"/>
      <c r="M55" s="872"/>
    </row>
    <row r="56" spans="1:14" s="66" customFormat="1" x14ac:dyDescent="0.2">
      <c r="A56" s="417"/>
      <c r="B56" s="417"/>
      <c r="C56" s="417"/>
      <c r="D56" s="417"/>
      <c r="E56" s="417"/>
      <c r="F56" s="417"/>
      <c r="G56" s="417"/>
      <c r="H56" s="417"/>
      <c r="I56" s="417"/>
      <c r="J56" s="417"/>
      <c r="K56" s="417"/>
      <c r="L56" s="417"/>
      <c r="M56" s="502"/>
      <c r="N56" s="92"/>
    </row>
    <row r="57" spans="1:14" s="66" customFormat="1" ht="30.75" customHeight="1" x14ac:dyDescent="0.25">
      <c r="A57" s="417"/>
      <c r="B57" s="880" t="s">
        <v>313</v>
      </c>
      <c r="C57" s="881"/>
      <c r="D57" s="881"/>
      <c r="E57" s="881"/>
      <c r="F57" s="881"/>
      <c r="G57" s="881"/>
      <c r="H57" s="881"/>
      <c r="I57" s="881"/>
      <c r="J57" s="881"/>
      <c r="K57" s="881"/>
      <c r="L57" s="881"/>
      <c r="M57" s="502"/>
      <c r="N57" s="92"/>
    </row>
    <row r="58" spans="1:14" s="66" customFormat="1" ht="42.75" customHeight="1" x14ac:dyDescent="0.2">
      <c r="A58" s="417"/>
      <c r="B58" s="882" t="s">
        <v>314</v>
      </c>
      <c r="C58" s="883"/>
      <c r="D58" s="883"/>
      <c r="E58" s="883"/>
      <c r="F58" s="883"/>
      <c r="G58" s="883"/>
      <c r="H58" s="883"/>
      <c r="I58" s="883"/>
      <c r="J58" s="883"/>
      <c r="K58" s="883"/>
      <c r="L58" s="883"/>
      <c r="M58" s="502"/>
      <c r="N58" s="92"/>
    </row>
    <row r="59" spans="1:14" ht="30.75" customHeight="1" x14ac:dyDescent="0.2">
      <c r="A59" s="417"/>
      <c r="B59" s="884" t="s">
        <v>315</v>
      </c>
      <c r="C59" s="875"/>
      <c r="D59" s="875"/>
      <c r="E59" s="875"/>
      <c r="F59" s="875"/>
      <c r="G59" s="875"/>
      <c r="H59" s="875"/>
      <c r="I59" s="875"/>
      <c r="J59" s="875"/>
      <c r="K59" s="875"/>
      <c r="L59" s="875"/>
      <c r="M59" s="502"/>
    </row>
    <row r="60" spans="1:14" ht="43.15" customHeight="1" x14ac:dyDescent="0.2">
      <c r="A60" s="417"/>
      <c r="B60" s="874" t="s">
        <v>316</v>
      </c>
      <c r="C60" s="874"/>
      <c r="D60" s="874"/>
      <c r="E60" s="874" t="s">
        <v>317</v>
      </c>
      <c r="F60" s="874"/>
      <c r="G60" s="874"/>
      <c r="H60" s="874"/>
      <c r="I60" s="874" t="s">
        <v>318</v>
      </c>
      <c r="J60" s="874"/>
      <c r="K60" s="874"/>
      <c r="L60" s="874"/>
      <c r="M60" s="502"/>
      <c r="N60" s="92"/>
    </row>
    <row r="61" spans="1:14" ht="49.15" customHeight="1" x14ac:dyDescent="0.2">
      <c r="A61" s="417"/>
      <c r="B61" s="885" t="s">
        <v>319</v>
      </c>
      <c r="C61" s="886"/>
      <c r="D61" s="886"/>
      <c r="E61" s="878" t="s">
        <v>320</v>
      </c>
      <c r="F61" s="878"/>
      <c r="G61" s="878"/>
      <c r="H61" s="878"/>
      <c r="I61" s="887"/>
      <c r="J61" s="887"/>
      <c r="K61" s="887"/>
      <c r="L61" s="887"/>
      <c r="M61" s="502"/>
    </row>
    <row r="62" spans="1:14" ht="52.5" customHeight="1" x14ac:dyDescent="0.2">
      <c r="A62" s="417"/>
      <c r="B62" s="886"/>
      <c r="C62" s="886"/>
      <c r="D62" s="886"/>
      <c r="E62" s="878" t="s">
        <v>321</v>
      </c>
      <c r="F62" s="878"/>
      <c r="G62" s="878"/>
      <c r="H62" s="878"/>
      <c r="I62" s="887"/>
      <c r="J62" s="887"/>
      <c r="K62" s="887"/>
      <c r="L62" s="887"/>
      <c r="M62" s="502"/>
    </row>
    <row r="63" spans="1:14" ht="37.5" customHeight="1" x14ac:dyDescent="0.2">
      <c r="A63" s="417"/>
      <c r="B63" s="886"/>
      <c r="C63" s="886"/>
      <c r="D63" s="886"/>
      <c r="E63" s="878" t="s">
        <v>322</v>
      </c>
      <c r="F63" s="878"/>
      <c r="G63" s="878"/>
      <c r="H63" s="878"/>
      <c r="I63" s="887"/>
      <c r="J63" s="887"/>
      <c r="K63" s="887"/>
      <c r="L63" s="887"/>
      <c r="M63" s="502"/>
    </row>
    <row r="64" spans="1:14" ht="43.15" customHeight="1" x14ac:dyDescent="0.2">
      <c r="A64" s="417"/>
      <c r="B64" s="886"/>
      <c r="C64" s="886"/>
      <c r="D64" s="886"/>
      <c r="E64" s="888" t="s">
        <v>323</v>
      </c>
      <c r="F64" s="888"/>
      <c r="G64" s="888"/>
      <c r="H64" s="888"/>
      <c r="I64" s="887"/>
      <c r="J64" s="887"/>
      <c r="K64" s="887"/>
      <c r="L64" s="887"/>
      <c r="M64" s="502"/>
    </row>
    <row r="65" spans="1:13" ht="38.65" customHeight="1" x14ac:dyDescent="0.2">
      <c r="A65" s="417"/>
      <c r="B65" s="886"/>
      <c r="C65" s="886"/>
      <c r="D65" s="886"/>
      <c r="E65" s="888" t="s">
        <v>324</v>
      </c>
      <c r="F65" s="888"/>
      <c r="G65" s="888"/>
      <c r="H65" s="888"/>
      <c r="I65" s="887"/>
      <c r="J65" s="887"/>
      <c r="K65" s="887"/>
      <c r="L65" s="887"/>
      <c r="M65" s="502"/>
    </row>
    <row r="66" spans="1:13" ht="36.6" customHeight="1" x14ac:dyDescent="0.2">
      <c r="A66" s="417"/>
      <c r="B66" s="886"/>
      <c r="C66" s="886"/>
      <c r="D66" s="886"/>
      <c r="E66" s="888" t="s">
        <v>325</v>
      </c>
      <c r="F66" s="888"/>
      <c r="G66" s="888"/>
      <c r="H66" s="888"/>
      <c r="I66" s="887"/>
      <c r="J66" s="887"/>
      <c r="K66" s="887"/>
      <c r="L66" s="887"/>
      <c r="M66" s="502"/>
    </row>
    <row r="67" spans="1:13" ht="41.65" customHeight="1" x14ac:dyDescent="0.2">
      <c r="A67" s="417"/>
      <c r="B67" s="886"/>
      <c r="C67" s="886"/>
      <c r="D67" s="886"/>
      <c r="E67" s="888" t="s">
        <v>326</v>
      </c>
      <c r="F67" s="888"/>
      <c r="G67" s="888"/>
      <c r="H67" s="888"/>
      <c r="I67" s="887"/>
      <c r="J67" s="887"/>
      <c r="K67" s="887"/>
      <c r="L67" s="887"/>
      <c r="M67" s="502"/>
    </row>
    <row r="68" spans="1:13" ht="47.1" customHeight="1" x14ac:dyDescent="0.2">
      <c r="A68" s="417"/>
      <c r="B68" s="886"/>
      <c r="C68" s="886"/>
      <c r="D68" s="886"/>
      <c r="E68" s="888" t="s">
        <v>47</v>
      </c>
      <c r="F68" s="888"/>
      <c r="G68" s="888"/>
      <c r="H68" s="888"/>
      <c r="I68" s="887"/>
      <c r="J68" s="887"/>
      <c r="K68" s="887"/>
      <c r="L68" s="887"/>
      <c r="M68" s="502"/>
    </row>
    <row r="69" spans="1:13" ht="62.65" customHeight="1" x14ac:dyDescent="0.2">
      <c r="A69" s="417"/>
      <c r="B69" s="886"/>
      <c r="C69" s="886"/>
      <c r="D69" s="886"/>
      <c r="E69" s="888" t="s">
        <v>327</v>
      </c>
      <c r="F69" s="888"/>
      <c r="G69" s="888"/>
      <c r="H69" s="888"/>
      <c r="I69" s="887"/>
      <c r="J69" s="887"/>
      <c r="K69" s="887"/>
      <c r="L69" s="887"/>
      <c r="M69" s="502"/>
    </row>
    <row r="70" spans="1:13" ht="42" customHeight="1" x14ac:dyDescent="0.2">
      <c r="A70" s="417"/>
      <c r="B70" s="886"/>
      <c r="C70" s="886"/>
      <c r="D70" s="886"/>
      <c r="E70" s="888" t="s">
        <v>328</v>
      </c>
      <c r="F70" s="888"/>
      <c r="G70" s="888"/>
      <c r="H70" s="888"/>
      <c r="I70" s="887"/>
      <c r="J70" s="887"/>
      <c r="K70" s="887"/>
      <c r="L70" s="887"/>
      <c r="M70" s="502"/>
    </row>
    <row r="71" spans="1:13" ht="38.1" customHeight="1" x14ac:dyDescent="0.2">
      <c r="A71" s="417"/>
      <c r="B71" s="885" t="s">
        <v>329</v>
      </c>
      <c r="C71" s="886"/>
      <c r="D71" s="886"/>
      <c r="E71" s="878" t="s">
        <v>330</v>
      </c>
      <c r="F71" s="878"/>
      <c r="G71" s="878"/>
      <c r="H71" s="878"/>
      <c r="I71" s="887"/>
      <c r="J71" s="887"/>
      <c r="K71" s="887"/>
      <c r="L71" s="887"/>
      <c r="M71" s="502"/>
    </row>
    <row r="72" spans="1:13" ht="35.1" customHeight="1" x14ac:dyDescent="0.2">
      <c r="A72" s="417"/>
      <c r="B72" s="886"/>
      <c r="C72" s="886"/>
      <c r="D72" s="886"/>
      <c r="E72" s="878" t="s">
        <v>331</v>
      </c>
      <c r="F72" s="878"/>
      <c r="G72" s="878"/>
      <c r="H72" s="878"/>
      <c r="I72" s="887"/>
      <c r="J72" s="887"/>
      <c r="K72" s="887"/>
      <c r="L72" s="887"/>
      <c r="M72" s="502"/>
    </row>
    <row r="73" spans="1:13" ht="35.65" customHeight="1" x14ac:dyDescent="0.2">
      <c r="A73" s="417"/>
      <c r="B73" s="886"/>
      <c r="C73" s="886"/>
      <c r="D73" s="886"/>
      <c r="E73" s="878" t="s">
        <v>332</v>
      </c>
      <c r="F73" s="878"/>
      <c r="G73" s="878"/>
      <c r="H73" s="878"/>
      <c r="I73" s="887"/>
      <c r="J73" s="887"/>
      <c r="K73" s="887"/>
      <c r="L73" s="887"/>
      <c r="M73" s="502"/>
    </row>
    <row r="74" spans="1:13" ht="34.5" customHeight="1" x14ac:dyDescent="0.2">
      <c r="A74" s="417"/>
      <c r="B74" s="886"/>
      <c r="C74" s="886"/>
      <c r="D74" s="886"/>
      <c r="E74" s="878" t="s">
        <v>333</v>
      </c>
      <c r="F74" s="878"/>
      <c r="G74" s="878"/>
      <c r="H74" s="878"/>
      <c r="I74" s="887"/>
      <c r="J74" s="887"/>
      <c r="K74" s="887"/>
      <c r="L74" s="887"/>
      <c r="M74" s="502"/>
    </row>
    <row r="75" spans="1:13" ht="31.5" customHeight="1" x14ac:dyDescent="0.2">
      <c r="A75" s="417"/>
      <c r="B75" s="885" t="s">
        <v>334</v>
      </c>
      <c r="C75" s="886"/>
      <c r="D75" s="886"/>
      <c r="E75" s="878" t="s">
        <v>335</v>
      </c>
      <c r="F75" s="878"/>
      <c r="G75" s="878"/>
      <c r="H75" s="878"/>
      <c r="I75" s="887"/>
      <c r="J75" s="887"/>
      <c r="K75" s="887"/>
      <c r="L75" s="887"/>
      <c r="M75" s="502"/>
    </row>
    <row r="76" spans="1:13" ht="34.15" customHeight="1" x14ac:dyDescent="0.2">
      <c r="A76" s="417"/>
      <c r="B76" s="886"/>
      <c r="C76" s="886"/>
      <c r="D76" s="886"/>
      <c r="E76" s="878" t="s">
        <v>336</v>
      </c>
      <c r="F76" s="878"/>
      <c r="G76" s="878"/>
      <c r="H76" s="878"/>
      <c r="I76" s="887"/>
      <c r="J76" s="887"/>
      <c r="K76" s="887"/>
      <c r="L76" s="887"/>
      <c r="M76" s="502"/>
    </row>
    <row r="77" spans="1:13" ht="36.6" customHeight="1" x14ac:dyDescent="0.2">
      <c r="A77" s="417"/>
      <c r="B77" s="886"/>
      <c r="C77" s="886"/>
      <c r="D77" s="886"/>
      <c r="E77" s="878" t="s">
        <v>337</v>
      </c>
      <c r="F77" s="878"/>
      <c r="G77" s="878"/>
      <c r="H77" s="878"/>
      <c r="I77" s="887"/>
      <c r="J77" s="887"/>
      <c r="K77" s="887"/>
      <c r="L77" s="887"/>
      <c r="M77" s="502"/>
    </row>
    <row r="78" spans="1:13" ht="33.6" customHeight="1" x14ac:dyDescent="0.2">
      <c r="A78" s="417"/>
      <c r="B78" s="885" t="s">
        <v>338</v>
      </c>
      <c r="C78" s="886"/>
      <c r="D78" s="886"/>
      <c r="E78" s="878" t="s">
        <v>339</v>
      </c>
      <c r="F78" s="878"/>
      <c r="G78" s="878"/>
      <c r="H78" s="878"/>
      <c r="I78" s="887"/>
      <c r="J78" s="887"/>
      <c r="K78" s="887"/>
      <c r="L78" s="887"/>
      <c r="M78" s="502"/>
    </row>
    <row r="79" spans="1:13" ht="31.5" customHeight="1" x14ac:dyDescent="0.2">
      <c r="A79" s="417"/>
      <c r="B79" s="886"/>
      <c r="C79" s="886"/>
      <c r="D79" s="886"/>
      <c r="E79" s="878" t="s">
        <v>340</v>
      </c>
      <c r="F79" s="878"/>
      <c r="G79" s="878"/>
      <c r="H79" s="878"/>
      <c r="I79" s="887"/>
      <c r="J79" s="887"/>
      <c r="K79" s="887"/>
      <c r="L79" s="887"/>
      <c r="M79" s="502"/>
    </row>
    <row r="80" spans="1:13" ht="36.75" customHeight="1" x14ac:dyDescent="0.2">
      <c r="A80" s="417"/>
      <c r="B80" s="886"/>
      <c r="C80" s="886"/>
      <c r="D80" s="886"/>
      <c r="E80" s="878" t="s">
        <v>341</v>
      </c>
      <c r="F80" s="878"/>
      <c r="G80" s="878"/>
      <c r="H80" s="878"/>
      <c r="I80" s="887"/>
      <c r="J80" s="887"/>
      <c r="K80" s="887"/>
      <c r="L80" s="887"/>
      <c r="M80" s="502"/>
    </row>
    <row r="81" spans="1:14" x14ac:dyDescent="0.2">
      <c r="A81" s="417"/>
      <c r="B81" s="417"/>
      <c r="C81" s="417"/>
      <c r="D81" s="417"/>
      <c r="E81" s="417"/>
      <c r="F81" s="417"/>
      <c r="G81" s="417"/>
      <c r="H81" s="417"/>
      <c r="I81" s="417"/>
      <c r="J81" s="417"/>
      <c r="K81" s="417"/>
      <c r="L81" s="417"/>
      <c r="M81" s="502"/>
    </row>
    <row r="82" spans="1:14" ht="36" customHeight="1" x14ac:dyDescent="0.2">
      <c r="A82" s="417"/>
      <c r="B82" s="884" t="s">
        <v>342</v>
      </c>
      <c r="C82" s="875"/>
      <c r="D82" s="875"/>
      <c r="E82" s="875"/>
      <c r="F82" s="875"/>
      <c r="G82" s="875"/>
      <c r="H82" s="875"/>
      <c r="I82" s="875"/>
      <c r="J82" s="875"/>
      <c r="K82" s="875"/>
      <c r="L82" s="875"/>
      <c r="M82" s="502"/>
    </row>
    <row r="83" spans="1:14" ht="40.5" customHeight="1" x14ac:dyDescent="0.2">
      <c r="A83" s="417"/>
      <c r="B83" s="874" t="s">
        <v>316</v>
      </c>
      <c r="C83" s="874"/>
      <c r="D83" s="874"/>
      <c r="E83" s="874" t="s">
        <v>317</v>
      </c>
      <c r="F83" s="874"/>
      <c r="G83" s="874"/>
      <c r="H83" s="874"/>
      <c r="I83" s="874" t="s">
        <v>318</v>
      </c>
      <c r="J83" s="874"/>
      <c r="K83" s="874"/>
      <c r="L83" s="874"/>
      <c r="M83" s="502"/>
      <c r="N83" s="92"/>
    </row>
    <row r="84" spans="1:14" ht="52.5" customHeight="1" x14ac:dyDescent="0.2">
      <c r="A84" s="417"/>
      <c r="B84" s="885" t="s">
        <v>343</v>
      </c>
      <c r="C84" s="886"/>
      <c r="D84" s="886"/>
      <c r="E84" s="878" t="s">
        <v>344</v>
      </c>
      <c r="F84" s="878"/>
      <c r="G84" s="878"/>
      <c r="H84" s="878"/>
      <c r="I84" s="887"/>
      <c r="J84" s="887"/>
      <c r="K84" s="887"/>
      <c r="L84" s="887"/>
      <c r="M84" s="502"/>
    </row>
    <row r="85" spans="1:14" ht="69" customHeight="1" x14ac:dyDescent="0.2">
      <c r="A85" s="417"/>
      <c r="B85" s="886"/>
      <c r="C85" s="886"/>
      <c r="D85" s="886"/>
      <c r="E85" s="878" t="s">
        <v>345</v>
      </c>
      <c r="F85" s="878"/>
      <c r="G85" s="878"/>
      <c r="H85" s="878"/>
      <c r="I85" s="887"/>
      <c r="J85" s="887"/>
      <c r="K85" s="887"/>
      <c r="L85" s="887"/>
      <c r="M85" s="502"/>
    </row>
    <row r="86" spans="1:14" ht="39" customHeight="1" x14ac:dyDescent="0.2">
      <c r="A86" s="417"/>
      <c r="B86" s="886"/>
      <c r="C86" s="886"/>
      <c r="D86" s="886"/>
      <c r="E86" s="878" t="s">
        <v>346</v>
      </c>
      <c r="F86" s="878"/>
      <c r="G86" s="878"/>
      <c r="H86" s="878"/>
      <c r="I86" s="887"/>
      <c r="J86" s="887"/>
      <c r="K86" s="887"/>
      <c r="L86" s="887"/>
      <c r="M86" s="502"/>
    </row>
    <row r="87" spans="1:14" ht="36" customHeight="1" x14ac:dyDescent="0.2">
      <c r="A87" s="417"/>
      <c r="B87" s="886"/>
      <c r="C87" s="886"/>
      <c r="D87" s="886"/>
      <c r="E87" s="878" t="s">
        <v>347</v>
      </c>
      <c r="F87" s="878"/>
      <c r="G87" s="878"/>
      <c r="H87" s="878"/>
      <c r="I87" s="887"/>
      <c r="J87" s="887"/>
      <c r="K87" s="887"/>
      <c r="L87" s="887"/>
      <c r="M87" s="502"/>
    </row>
    <row r="88" spans="1:14" ht="34.5" customHeight="1" x14ac:dyDescent="0.2">
      <c r="A88" s="417"/>
      <c r="B88" s="886"/>
      <c r="C88" s="886"/>
      <c r="D88" s="886"/>
      <c r="E88" s="878" t="s">
        <v>348</v>
      </c>
      <c r="F88" s="878"/>
      <c r="G88" s="878"/>
      <c r="H88" s="878"/>
      <c r="I88" s="887"/>
      <c r="J88" s="887"/>
      <c r="K88" s="887"/>
      <c r="L88" s="887"/>
      <c r="M88" s="502"/>
    </row>
    <row r="89" spans="1:14" ht="31.5" customHeight="1" x14ac:dyDescent="0.2">
      <c r="A89" s="417"/>
      <c r="B89" s="886"/>
      <c r="C89" s="886"/>
      <c r="D89" s="886"/>
      <c r="E89" s="888" t="s">
        <v>349</v>
      </c>
      <c r="F89" s="888"/>
      <c r="G89" s="888"/>
      <c r="H89" s="888"/>
      <c r="I89" s="887"/>
      <c r="J89" s="887"/>
      <c r="K89" s="887"/>
      <c r="L89" s="887"/>
      <c r="M89" s="502"/>
    </row>
    <row r="90" spans="1:14" ht="36.6" customHeight="1" x14ac:dyDescent="0.2">
      <c r="A90" s="417"/>
      <c r="B90" s="886"/>
      <c r="C90" s="886"/>
      <c r="D90" s="886"/>
      <c r="E90" s="888" t="s">
        <v>350</v>
      </c>
      <c r="F90" s="888"/>
      <c r="G90" s="888"/>
      <c r="H90" s="888"/>
      <c r="I90" s="887"/>
      <c r="J90" s="887"/>
      <c r="K90" s="887"/>
      <c r="L90" s="887"/>
      <c r="M90" s="502"/>
    </row>
    <row r="91" spans="1:14" ht="36.6" customHeight="1" x14ac:dyDescent="0.2">
      <c r="A91" s="417"/>
      <c r="B91" s="886"/>
      <c r="C91" s="886"/>
      <c r="D91" s="886"/>
      <c r="E91" s="888" t="s">
        <v>351</v>
      </c>
      <c r="F91" s="888"/>
      <c r="G91" s="888"/>
      <c r="H91" s="888"/>
      <c r="I91" s="887"/>
      <c r="J91" s="887"/>
      <c r="K91" s="887"/>
      <c r="L91" s="887"/>
      <c r="M91" s="502"/>
    </row>
    <row r="92" spans="1:14" ht="44.1" customHeight="1" x14ac:dyDescent="0.2">
      <c r="A92" s="417"/>
      <c r="B92" s="886"/>
      <c r="C92" s="886"/>
      <c r="D92" s="886"/>
      <c r="E92" s="888" t="s">
        <v>352</v>
      </c>
      <c r="F92" s="888"/>
      <c r="G92" s="888"/>
      <c r="H92" s="888"/>
      <c r="I92" s="887"/>
      <c r="J92" s="887"/>
      <c r="K92" s="887"/>
      <c r="L92" s="887"/>
      <c r="M92" s="502"/>
    </row>
    <row r="93" spans="1:14" ht="55.5" customHeight="1" x14ac:dyDescent="0.2">
      <c r="A93" s="417"/>
      <c r="B93" s="886"/>
      <c r="C93" s="886"/>
      <c r="D93" s="886"/>
      <c r="E93" s="888" t="s">
        <v>353</v>
      </c>
      <c r="F93" s="888"/>
      <c r="G93" s="888"/>
      <c r="H93" s="888"/>
      <c r="I93" s="887"/>
      <c r="J93" s="887"/>
      <c r="K93" s="887"/>
      <c r="L93" s="887"/>
      <c r="M93" s="502"/>
    </row>
    <row r="94" spans="1:14" ht="34.5" customHeight="1" x14ac:dyDescent="0.2">
      <c r="A94" s="417"/>
      <c r="B94" s="886"/>
      <c r="C94" s="886"/>
      <c r="D94" s="886"/>
      <c r="E94" s="888" t="s">
        <v>354</v>
      </c>
      <c r="F94" s="888"/>
      <c r="G94" s="888"/>
      <c r="H94" s="888"/>
      <c r="I94" s="887"/>
      <c r="J94" s="887"/>
      <c r="K94" s="887"/>
      <c r="L94" s="887"/>
      <c r="M94" s="502"/>
    </row>
    <row r="95" spans="1:14" ht="42" customHeight="1" x14ac:dyDescent="0.2">
      <c r="A95" s="417"/>
      <c r="B95" s="886"/>
      <c r="C95" s="886"/>
      <c r="D95" s="886"/>
      <c r="E95" s="888" t="s">
        <v>355</v>
      </c>
      <c r="F95" s="888"/>
      <c r="G95" s="888"/>
      <c r="H95" s="888"/>
      <c r="I95" s="887"/>
      <c r="J95" s="887"/>
      <c r="K95" s="887"/>
      <c r="L95" s="887"/>
      <c r="M95" s="502"/>
    </row>
    <row r="96" spans="1:14" ht="36.6" customHeight="1" x14ac:dyDescent="0.2">
      <c r="A96" s="417"/>
      <c r="B96" s="885" t="s">
        <v>356</v>
      </c>
      <c r="C96" s="886"/>
      <c r="D96" s="886"/>
      <c r="E96" s="879" t="s">
        <v>357</v>
      </c>
      <c r="F96" s="879"/>
      <c r="G96" s="879"/>
      <c r="H96" s="879"/>
      <c r="I96" s="887"/>
      <c r="J96" s="887"/>
      <c r="K96" s="887"/>
      <c r="L96" s="887"/>
      <c r="M96" s="502"/>
    </row>
    <row r="97" spans="1:14" ht="36.6" customHeight="1" x14ac:dyDescent="0.2">
      <c r="A97" s="417"/>
      <c r="B97" s="886"/>
      <c r="C97" s="886"/>
      <c r="D97" s="886"/>
      <c r="E97" s="888" t="s">
        <v>358</v>
      </c>
      <c r="F97" s="888"/>
      <c r="G97" s="888"/>
      <c r="H97" s="888"/>
      <c r="I97" s="887"/>
      <c r="J97" s="887"/>
      <c r="K97" s="887"/>
      <c r="L97" s="887"/>
      <c r="M97" s="502"/>
    </row>
    <row r="98" spans="1:14" ht="47.65" customHeight="1" x14ac:dyDescent="0.2">
      <c r="A98" s="417"/>
      <c r="B98" s="885" t="s">
        <v>359</v>
      </c>
      <c r="C98" s="886"/>
      <c r="D98" s="886"/>
      <c r="E98" s="878" t="s">
        <v>360</v>
      </c>
      <c r="F98" s="878"/>
      <c r="G98" s="878"/>
      <c r="H98" s="878"/>
      <c r="I98" s="887"/>
      <c r="J98" s="887"/>
      <c r="K98" s="887"/>
      <c r="L98" s="887"/>
      <c r="M98" s="502"/>
    </row>
    <row r="99" spans="1:14" ht="52.15" customHeight="1" x14ac:dyDescent="0.2">
      <c r="A99" s="417"/>
      <c r="B99" s="886"/>
      <c r="C99" s="886"/>
      <c r="D99" s="886"/>
      <c r="E99" s="878" t="s">
        <v>361</v>
      </c>
      <c r="F99" s="878"/>
      <c r="G99" s="878"/>
      <c r="H99" s="878"/>
      <c r="I99" s="887"/>
      <c r="J99" s="887"/>
      <c r="K99" s="887"/>
      <c r="L99" s="887"/>
      <c r="M99" s="502"/>
    </row>
    <row r="100" spans="1:14" ht="35.65" customHeight="1" x14ac:dyDescent="0.2">
      <c r="A100" s="417"/>
      <c r="B100" s="885" t="s">
        <v>362</v>
      </c>
      <c r="C100" s="886"/>
      <c r="D100" s="886"/>
      <c r="E100" s="878" t="s">
        <v>363</v>
      </c>
      <c r="F100" s="878"/>
      <c r="G100" s="878"/>
      <c r="H100" s="878"/>
      <c r="I100" s="887"/>
      <c r="J100" s="887"/>
      <c r="K100" s="887"/>
      <c r="L100" s="887"/>
      <c r="M100" s="502"/>
    </row>
    <row r="101" spans="1:14" ht="39" customHeight="1" x14ac:dyDescent="0.2">
      <c r="A101" s="417"/>
      <c r="B101" s="886"/>
      <c r="C101" s="886"/>
      <c r="D101" s="886"/>
      <c r="E101" s="878" t="s">
        <v>364</v>
      </c>
      <c r="F101" s="878"/>
      <c r="G101" s="878"/>
      <c r="H101" s="878"/>
      <c r="I101" s="887"/>
      <c r="J101" s="887"/>
      <c r="K101" s="887"/>
      <c r="L101" s="887"/>
      <c r="M101" s="502"/>
    </row>
    <row r="102" spans="1:14" ht="42.6" customHeight="1" x14ac:dyDescent="0.2">
      <c r="A102" s="417"/>
      <c r="B102" s="886"/>
      <c r="C102" s="886"/>
      <c r="D102" s="886"/>
      <c r="E102" s="878" t="s">
        <v>365</v>
      </c>
      <c r="F102" s="878"/>
      <c r="G102" s="878"/>
      <c r="H102" s="878"/>
      <c r="I102" s="887"/>
      <c r="J102" s="887"/>
      <c r="K102" s="887"/>
      <c r="L102" s="887"/>
      <c r="M102" s="502"/>
    </row>
    <row r="103" spans="1:14" ht="50.1" customHeight="1" x14ac:dyDescent="0.2">
      <c r="A103" s="417"/>
      <c r="B103" s="886"/>
      <c r="C103" s="886"/>
      <c r="D103" s="886"/>
      <c r="E103" s="878" t="s">
        <v>366</v>
      </c>
      <c r="F103" s="878"/>
      <c r="G103" s="878"/>
      <c r="H103" s="878"/>
      <c r="I103" s="887"/>
      <c r="J103" s="887"/>
      <c r="K103" s="887"/>
      <c r="L103" s="887"/>
      <c r="M103" s="502"/>
    </row>
    <row r="104" spans="1:14" x14ac:dyDescent="0.2">
      <c r="A104" s="417"/>
      <c r="B104" s="417"/>
      <c r="C104" s="417"/>
      <c r="D104" s="417"/>
      <c r="E104" s="417"/>
      <c r="F104" s="417"/>
      <c r="G104" s="417"/>
      <c r="H104" s="417"/>
      <c r="I104" s="417"/>
      <c r="J104" s="417"/>
      <c r="K104" s="417"/>
      <c r="L104" s="417"/>
      <c r="M104" s="502"/>
    </row>
    <row r="105" spans="1:14" ht="34.5" customHeight="1" x14ac:dyDescent="0.2">
      <c r="A105" s="417"/>
      <c r="B105" s="884" t="s">
        <v>367</v>
      </c>
      <c r="C105" s="875"/>
      <c r="D105" s="875"/>
      <c r="E105" s="875"/>
      <c r="F105" s="875"/>
      <c r="G105" s="875"/>
      <c r="H105" s="875"/>
      <c r="I105" s="875"/>
      <c r="J105" s="875"/>
      <c r="K105" s="875"/>
      <c r="L105" s="875"/>
      <c r="M105" s="502"/>
    </row>
    <row r="106" spans="1:14" ht="44.1" customHeight="1" x14ac:dyDescent="0.2">
      <c r="A106" s="417"/>
      <c r="B106" s="874" t="s">
        <v>316</v>
      </c>
      <c r="C106" s="874"/>
      <c r="D106" s="874"/>
      <c r="E106" s="874" t="s">
        <v>368</v>
      </c>
      <c r="F106" s="874"/>
      <c r="G106" s="874"/>
      <c r="H106" s="874"/>
      <c r="I106" s="874" t="s">
        <v>318</v>
      </c>
      <c r="J106" s="874"/>
      <c r="K106" s="874"/>
      <c r="L106" s="874"/>
      <c r="M106" s="502"/>
      <c r="N106" s="92"/>
    </row>
    <row r="107" spans="1:14" ht="51" customHeight="1" x14ac:dyDescent="0.2">
      <c r="A107" s="417"/>
      <c r="B107" s="885" t="s">
        <v>369</v>
      </c>
      <c r="C107" s="886"/>
      <c r="D107" s="886"/>
      <c r="E107" s="878" t="s">
        <v>370</v>
      </c>
      <c r="F107" s="878"/>
      <c r="G107" s="878"/>
      <c r="H107" s="878"/>
      <c r="I107" s="887"/>
      <c r="J107" s="887"/>
      <c r="K107" s="887"/>
      <c r="L107" s="887"/>
      <c r="M107" s="502"/>
    </row>
    <row r="108" spans="1:14" ht="65.099999999999994" customHeight="1" x14ac:dyDescent="0.2">
      <c r="A108" s="417"/>
      <c r="B108" s="886"/>
      <c r="C108" s="886"/>
      <c r="D108" s="886"/>
      <c r="E108" s="878" t="s">
        <v>371</v>
      </c>
      <c r="F108" s="878"/>
      <c r="G108" s="878"/>
      <c r="H108" s="878"/>
      <c r="I108" s="887"/>
      <c r="J108" s="887"/>
      <c r="K108" s="887"/>
      <c r="L108" s="887"/>
      <c r="M108" s="502"/>
    </row>
    <row r="109" spans="1:14" ht="61.15" customHeight="1" x14ac:dyDescent="0.2">
      <c r="A109" s="417"/>
      <c r="B109" s="886"/>
      <c r="C109" s="886"/>
      <c r="D109" s="886"/>
      <c r="E109" s="878" t="s">
        <v>372</v>
      </c>
      <c r="F109" s="878"/>
      <c r="G109" s="878"/>
      <c r="H109" s="878"/>
      <c r="I109" s="887"/>
      <c r="J109" s="887"/>
      <c r="K109" s="887"/>
      <c r="L109" s="887"/>
      <c r="M109" s="502"/>
    </row>
    <row r="110" spans="1:14" x14ac:dyDescent="0.2">
      <c r="A110" s="417"/>
      <c r="B110" s="417"/>
      <c r="C110" s="417"/>
      <c r="D110" s="417"/>
      <c r="E110" s="417"/>
      <c r="F110" s="417"/>
      <c r="G110" s="417"/>
      <c r="H110" s="417"/>
      <c r="I110" s="417"/>
      <c r="J110" s="417"/>
      <c r="K110" s="417"/>
      <c r="L110" s="417"/>
      <c r="M110" s="502"/>
    </row>
    <row r="111" spans="1:14" ht="28.5" customHeight="1" x14ac:dyDescent="0.2">
      <c r="A111" s="417"/>
      <c r="B111" s="884" t="s">
        <v>373</v>
      </c>
      <c r="C111" s="875"/>
      <c r="D111" s="875"/>
      <c r="E111" s="875"/>
      <c r="F111" s="875"/>
      <c r="G111" s="875"/>
      <c r="H111" s="875"/>
      <c r="I111" s="875"/>
      <c r="J111" s="875"/>
      <c r="K111" s="875"/>
      <c r="L111" s="875"/>
      <c r="M111" s="502"/>
    </row>
    <row r="112" spans="1:14" ht="36.75" customHeight="1" x14ac:dyDescent="0.2">
      <c r="A112" s="417"/>
      <c r="B112" s="874" t="s">
        <v>316</v>
      </c>
      <c r="C112" s="874"/>
      <c r="D112" s="874"/>
      <c r="E112" s="874" t="s">
        <v>317</v>
      </c>
      <c r="F112" s="874"/>
      <c r="G112" s="874"/>
      <c r="H112" s="874"/>
      <c r="I112" s="874" t="s">
        <v>318</v>
      </c>
      <c r="J112" s="874"/>
      <c r="K112" s="874"/>
      <c r="L112" s="874"/>
      <c r="M112" s="502"/>
      <c r="N112" s="92"/>
    </row>
    <row r="113" spans="1:14" ht="26.25" customHeight="1" x14ac:dyDescent="0.2">
      <c r="A113" s="417"/>
      <c r="B113" s="885" t="s">
        <v>374</v>
      </c>
      <c r="C113" s="886"/>
      <c r="D113" s="886"/>
      <c r="E113" s="878" t="s">
        <v>375</v>
      </c>
      <c r="F113" s="878"/>
      <c r="G113" s="878"/>
      <c r="H113" s="878"/>
      <c r="I113" s="887"/>
      <c r="J113" s="887"/>
      <c r="K113" s="887"/>
      <c r="L113" s="887"/>
      <c r="M113" s="502"/>
    </row>
    <row r="114" spans="1:14" ht="29.25" customHeight="1" x14ac:dyDescent="0.2">
      <c r="A114" s="417"/>
      <c r="B114" s="886"/>
      <c r="C114" s="886"/>
      <c r="D114" s="886"/>
      <c r="E114" s="878" t="s">
        <v>376</v>
      </c>
      <c r="F114" s="878"/>
      <c r="G114" s="878"/>
      <c r="H114" s="878"/>
      <c r="I114" s="887"/>
      <c r="J114" s="887"/>
      <c r="K114" s="887"/>
      <c r="L114" s="887"/>
      <c r="M114" s="502"/>
    </row>
    <row r="115" spans="1:14" ht="27.75" customHeight="1" x14ac:dyDescent="0.2">
      <c r="A115" s="417"/>
      <c r="B115" s="886"/>
      <c r="C115" s="886"/>
      <c r="D115" s="886"/>
      <c r="E115" s="878" t="s">
        <v>377</v>
      </c>
      <c r="F115" s="878"/>
      <c r="G115" s="878"/>
      <c r="H115" s="878"/>
      <c r="I115" s="887"/>
      <c r="J115" s="887"/>
      <c r="K115" s="887"/>
      <c r="L115" s="887"/>
      <c r="M115" s="502"/>
    </row>
    <row r="116" spans="1:14" ht="27" customHeight="1" x14ac:dyDescent="0.2">
      <c r="A116" s="417"/>
      <c r="B116" s="886"/>
      <c r="C116" s="886"/>
      <c r="D116" s="886"/>
      <c r="E116" s="878" t="s">
        <v>378</v>
      </c>
      <c r="F116" s="878"/>
      <c r="G116" s="878"/>
      <c r="H116" s="878"/>
      <c r="I116" s="887"/>
      <c r="J116" s="887"/>
      <c r="K116" s="887"/>
      <c r="L116" s="887"/>
      <c r="M116" s="502"/>
    </row>
    <row r="117" spans="1:14" ht="28.5" customHeight="1" x14ac:dyDescent="0.2">
      <c r="A117" s="417"/>
      <c r="B117" s="886"/>
      <c r="C117" s="886"/>
      <c r="D117" s="886"/>
      <c r="E117" s="878" t="s">
        <v>379</v>
      </c>
      <c r="F117" s="878"/>
      <c r="G117" s="878"/>
      <c r="H117" s="878"/>
      <c r="I117" s="887"/>
      <c r="J117" s="887"/>
      <c r="K117" s="887"/>
      <c r="L117" s="887"/>
      <c r="M117" s="502"/>
    </row>
    <row r="118" spans="1:14" ht="24.75" customHeight="1" x14ac:dyDescent="0.2">
      <c r="A118" s="417"/>
      <c r="B118" s="886"/>
      <c r="C118" s="886"/>
      <c r="D118" s="886"/>
      <c r="E118" s="878" t="s">
        <v>380</v>
      </c>
      <c r="F118" s="878"/>
      <c r="G118" s="878"/>
      <c r="H118" s="878"/>
      <c r="I118" s="887"/>
      <c r="J118" s="887"/>
      <c r="K118" s="887"/>
      <c r="L118" s="887"/>
      <c r="M118" s="502"/>
    </row>
    <row r="119" spans="1:14" ht="27.75" customHeight="1" x14ac:dyDescent="0.2">
      <c r="A119" s="417"/>
      <c r="B119" s="886"/>
      <c r="C119" s="886"/>
      <c r="D119" s="886"/>
      <c r="E119" s="878" t="s">
        <v>381</v>
      </c>
      <c r="F119" s="878"/>
      <c r="G119" s="878"/>
      <c r="H119" s="878"/>
      <c r="I119" s="887"/>
      <c r="J119" s="887"/>
      <c r="K119" s="887"/>
      <c r="L119" s="887"/>
      <c r="M119" s="502"/>
    </row>
    <row r="120" spans="1:14" ht="36.75" customHeight="1" x14ac:dyDescent="0.2">
      <c r="A120" s="417"/>
      <c r="B120" s="874" t="s">
        <v>316</v>
      </c>
      <c r="C120" s="874"/>
      <c r="D120" s="874"/>
      <c r="E120" s="874" t="s">
        <v>317</v>
      </c>
      <c r="F120" s="874"/>
      <c r="G120" s="874"/>
      <c r="H120" s="874"/>
      <c r="I120" s="874" t="s">
        <v>318</v>
      </c>
      <c r="J120" s="874"/>
      <c r="K120" s="874"/>
      <c r="L120" s="874"/>
      <c r="M120" s="502"/>
      <c r="N120" s="92"/>
    </row>
    <row r="121" spans="1:14" ht="51" customHeight="1" x14ac:dyDescent="0.2">
      <c r="A121" s="417"/>
      <c r="B121" s="885" t="s">
        <v>382</v>
      </c>
      <c r="C121" s="886"/>
      <c r="D121" s="886"/>
      <c r="E121" s="888" t="s">
        <v>383</v>
      </c>
      <c r="F121" s="888"/>
      <c r="G121" s="888"/>
      <c r="H121" s="888"/>
      <c r="I121" s="887"/>
      <c r="J121" s="887"/>
      <c r="K121" s="887"/>
      <c r="L121" s="887"/>
      <c r="M121" s="502"/>
    </row>
    <row r="122" spans="1:14" x14ac:dyDescent="0.2">
      <c r="A122" s="417"/>
      <c r="B122" s="505"/>
      <c r="C122" s="505"/>
      <c r="D122" s="505"/>
      <c r="E122" s="505"/>
      <c r="F122" s="505"/>
      <c r="G122" s="506"/>
      <c r="H122" s="505"/>
      <c r="I122" s="505"/>
      <c r="J122" s="505"/>
      <c r="K122" s="505"/>
      <c r="L122" s="505"/>
      <c r="M122" s="502"/>
    </row>
    <row r="123" spans="1:14" ht="32.25" customHeight="1" x14ac:dyDescent="0.2">
      <c r="A123" s="417"/>
      <c r="B123" s="176"/>
      <c r="C123" s="889" t="s">
        <v>384</v>
      </c>
      <c r="D123" s="890"/>
      <c r="E123" s="890"/>
      <c r="F123" s="890"/>
      <c r="G123" s="890"/>
      <c r="H123" s="890"/>
      <c r="I123" s="890"/>
      <c r="J123" s="890"/>
      <c r="K123" s="890"/>
      <c r="L123" s="176"/>
      <c r="M123" s="502"/>
    </row>
    <row r="124" spans="1:14" x14ac:dyDescent="0.2">
      <c r="A124" s="417"/>
      <c r="B124" s="507"/>
      <c r="C124" s="507"/>
      <c r="D124" s="507"/>
      <c r="E124" s="507"/>
      <c r="F124" s="507"/>
      <c r="G124" s="508"/>
      <c r="H124" s="507"/>
      <c r="I124" s="507"/>
      <c r="J124" s="507"/>
      <c r="K124" s="507"/>
      <c r="L124" s="507"/>
      <c r="M124" s="502"/>
    </row>
    <row r="125" spans="1:14" ht="48" customHeight="1" x14ac:dyDescent="0.2">
      <c r="A125" s="417"/>
      <c r="B125" s="860" t="s">
        <v>385</v>
      </c>
      <c r="C125" s="860"/>
      <c r="D125" s="860"/>
      <c r="E125" s="860"/>
      <c r="F125" s="860"/>
      <c r="G125" s="860"/>
      <c r="H125" s="860"/>
      <c r="I125" s="874" t="s">
        <v>386</v>
      </c>
      <c r="J125" s="860"/>
      <c r="K125" s="860"/>
      <c r="L125" s="860"/>
      <c r="M125" s="502"/>
    </row>
    <row r="126" spans="1:14" ht="25.5" customHeight="1" x14ac:dyDescent="0.2">
      <c r="A126" s="417"/>
      <c r="B126" s="887"/>
      <c r="C126" s="887"/>
      <c r="D126" s="887"/>
      <c r="E126" s="887"/>
      <c r="F126" s="887"/>
      <c r="G126" s="887"/>
      <c r="H126" s="887"/>
      <c r="I126" s="887"/>
      <c r="J126" s="887"/>
      <c r="K126" s="887"/>
      <c r="L126" s="887"/>
      <c r="M126" s="502"/>
    </row>
    <row r="127" spans="1:14" ht="27" customHeight="1" x14ac:dyDescent="0.2">
      <c r="A127" s="417"/>
      <c r="B127" s="887"/>
      <c r="C127" s="887"/>
      <c r="D127" s="887"/>
      <c r="E127" s="887"/>
      <c r="F127" s="887"/>
      <c r="G127" s="887"/>
      <c r="H127" s="887"/>
      <c r="I127" s="887"/>
      <c r="J127" s="887"/>
      <c r="K127" s="887"/>
      <c r="L127" s="887"/>
      <c r="M127" s="502"/>
    </row>
    <row r="128" spans="1:14" ht="28.5" customHeight="1" x14ac:dyDescent="0.2">
      <c r="A128" s="417"/>
      <c r="B128" s="887"/>
      <c r="C128" s="887"/>
      <c r="D128" s="887"/>
      <c r="E128" s="887"/>
      <c r="F128" s="887"/>
      <c r="G128" s="887"/>
      <c r="H128" s="887"/>
      <c r="I128" s="887"/>
      <c r="J128" s="887"/>
      <c r="K128" s="887"/>
      <c r="L128" s="887"/>
      <c r="M128" s="502"/>
    </row>
    <row r="129" spans="1:14" s="3" customFormat="1" x14ac:dyDescent="0.2">
      <c r="A129" s="417"/>
      <c r="B129" s="505"/>
      <c r="C129" s="505"/>
      <c r="D129" s="505"/>
      <c r="E129" s="505"/>
      <c r="F129" s="505"/>
      <c r="G129" s="506"/>
      <c r="H129" s="505"/>
      <c r="I129" s="505"/>
      <c r="J129" s="505"/>
      <c r="K129" s="505"/>
      <c r="L129" s="505"/>
      <c r="M129" s="502"/>
      <c r="N129" s="90"/>
    </row>
    <row r="130" spans="1:14" s="2" customFormat="1" ht="33" customHeight="1" x14ac:dyDescent="0.2">
      <c r="A130" s="417"/>
      <c r="B130" s="176"/>
      <c r="C130" s="889" t="s">
        <v>387</v>
      </c>
      <c r="D130" s="890"/>
      <c r="E130" s="890"/>
      <c r="F130" s="890"/>
      <c r="G130" s="890"/>
      <c r="H130" s="890"/>
      <c r="I130" s="890"/>
      <c r="J130" s="890"/>
      <c r="K130" s="890"/>
      <c r="L130" s="176"/>
      <c r="M130" s="502"/>
      <c r="N130" s="48"/>
    </row>
    <row r="131" spans="1:14" s="50" customFormat="1" x14ac:dyDescent="0.2">
      <c r="A131" s="417"/>
      <c r="B131" s="507"/>
      <c r="C131" s="507"/>
      <c r="D131" s="507"/>
      <c r="E131" s="507"/>
      <c r="F131" s="507"/>
      <c r="G131" s="508"/>
      <c r="H131" s="507"/>
      <c r="I131" s="507"/>
      <c r="J131" s="507"/>
      <c r="K131" s="507"/>
      <c r="L131" s="507"/>
      <c r="M131" s="502"/>
      <c r="N131" s="49"/>
    </row>
    <row r="132" spans="1:14" ht="30" customHeight="1" x14ac:dyDescent="0.2">
      <c r="A132" s="417"/>
      <c r="B132" s="891" t="s">
        <v>388</v>
      </c>
      <c r="C132" s="892"/>
      <c r="D132" s="892"/>
      <c r="E132" s="892"/>
      <c r="F132" s="892"/>
      <c r="G132" s="892"/>
      <c r="H132" s="892"/>
      <c r="I132" s="892"/>
      <c r="J132" s="892"/>
      <c r="K132" s="893"/>
      <c r="L132" s="338"/>
      <c r="M132" s="502"/>
      <c r="N132" s="92"/>
    </row>
    <row r="133" spans="1:14" s="3" customFormat="1" x14ac:dyDescent="0.2">
      <c r="A133" s="417"/>
      <c r="B133" s="505"/>
      <c r="C133" s="505"/>
      <c r="D133" s="505"/>
      <c r="E133" s="505"/>
      <c r="F133" s="505"/>
      <c r="G133" s="506"/>
      <c r="H133" s="505"/>
      <c r="I133" s="505"/>
      <c r="J133" s="505"/>
      <c r="K133" s="505"/>
      <c r="L133" s="505"/>
      <c r="M133" s="502"/>
      <c r="N133" s="90"/>
    </row>
    <row r="134" spans="1:14" s="2" customFormat="1" ht="24.75" customHeight="1" x14ac:dyDescent="0.2">
      <c r="A134" s="417"/>
      <c r="B134" s="177" t="s">
        <v>389</v>
      </c>
      <c r="C134" s="176"/>
      <c r="D134" s="176"/>
      <c r="E134" s="176"/>
      <c r="F134" s="176"/>
      <c r="G134" s="178"/>
      <c r="H134" s="176"/>
      <c r="I134" s="176"/>
      <c r="J134" s="176"/>
      <c r="K134" s="176"/>
      <c r="L134" s="176"/>
      <c r="M134" s="502"/>
      <c r="N134" s="92"/>
    </row>
    <row r="135" spans="1:14" s="50" customFormat="1" x14ac:dyDescent="0.2">
      <c r="A135" s="417"/>
      <c r="B135" s="507"/>
      <c r="C135" s="507"/>
      <c r="D135" s="507"/>
      <c r="E135" s="507"/>
      <c r="F135" s="507"/>
      <c r="G135" s="508"/>
      <c r="H135" s="507"/>
      <c r="I135" s="507"/>
      <c r="J135" s="507"/>
      <c r="K135" s="507"/>
      <c r="L135" s="507"/>
      <c r="M135" s="502"/>
      <c r="N135" s="49"/>
    </row>
    <row r="136" spans="1:14" ht="27" customHeight="1" x14ac:dyDescent="0.2">
      <c r="A136" s="417"/>
      <c r="B136" s="894" t="s">
        <v>390</v>
      </c>
      <c r="C136" s="894"/>
      <c r="D136" s="894"/>
      <c r="E136" s="894"/>
      <c r="F136" s="894"/>
      <c r="G136" s="894"/>
      <c r="H136" s="894"/>
      <c r="I136" s="874" t="s">
        <v>391</v>
      </c>
      <c r="J136" s="874"/>
      <c r="K136" s="874"/>
      <c r="L136" s="874"/>
      <c r="M136" s="502"/>
    </row>
    <row r="137" spans="1:14" ht="36.75" customHeight="1" x14ac:dyDescent="0.2">
      <c r="A137" s="417"/>
      <c r="B137" s="895" t="s">
        <v>392</v>
      </c>
      <c r="C137" s="895"/>
      <c r="D137" s="895"/>
      <c r="E137" s="895"/>
      <c r="F137" s="895"/>
      <c r="G137" s="895"/>
      <c r="H137" s="895"/>
      <c r="I137" s="896"/>
      <c r="J137" s="896"/>
      <c r="K137" s="896"/>
      <c r="L137" s="896"/>
      <c r="M137" s="502"/>
    </row>
    <row r="138" spans="1:14" ht="33" customHeight="1" x14ac:dyDescent="0.2">
      <c r="A138" s="417"/>
      <c r="B138" s="895" t="s">
        <v>393</v>
      </c>
      <c r="C138" s="895"/>
      <c r="D138" s="895"/>
      <c r="E138" s="895"/>
      <c r="F138" s="895"/>
      <c r="G138" s="895"/>
      <c r="H138" s="895"/>
      <c r="I138" s="896"/>
      <c r="J138" s="896"/>
      <c r="K138" s="896"/>
      <c r="L138" s="896"/>
      <c r="M138" s="502"/>
    </row>
    <row r="139" spans="1:14" ht="38.1" customHeight="1" x14ac:dyDescent="0.2">
      <c r="A139" s="417"/>
      <c r="B139" s="895" t="s">
        <v>394</v>
      </c>
      <c r="C139" s="895"/>
      <c r="D139" s="895"/>
      <c r="E139" s="895"/>
      <c r="F139" s="895"/>
      <c r="G139" s="895"/>
      <c r="H139" s="895"/>
      <c r="I139" s="896"/>
      <c r="J139" s="896"/>
      <c r="K139" s="896"/>
      <c r="L139" s="896"/>
      <c r="M139" s="502"/>
    </row>
    <row r="140" spans="1:14" ht="48.6" customHeight="1" x14ac:dyDescent="0.2">
      <c r="A140" s="417"/>
      <c r="B140" s="897" t="s">
        <v>395</v>
      </c>
      <c r="C140" s="898"/>
      <c r="D140" s="898"/>
      <c r="E140" s="898"/>
      <c r="F140" s="898"/>
      <c r="G140" s="898"/>
      <c r="H140" s="899"/>
      <c r="I140" s="896"/>
      <c r="J140" s="896"/>
      <c r="K140" s="896"/>
      <c r="L140" s="896"/>
      <c r="M140" s="502"/>
    </row>
    <row r="141" spans="1:14" ht="40.5" customHeight="1" x14ac:dyDescent="0.2">
      <c r="A141" s="417"/>
      <c r="B141" s="895" t="s">
        <v>396</v>
      </c>
      <c r="C141" s="895"/>
      <c r="D141" s="895"/>
      <c r="E141" s="895"/>
      <c r="F141" s="895"/>
      <c r="G141" s="895"/>
      <c r="H141" s="895"/>
      <c r="I141" s="896"/>
      <c r="J141" s="896"/>
      <c r="K141" s="896"/>
      <c r="L141" s="896"/>
      <c r="M141" s="502"/>
    </row>
    <row r="142" spans="1:14" ht="41.1" customHeight="1" x14ac:dyDescent="0.2">
      <c r="A142" s="417"/>
      <c r="B142" s="895" t="s">
        <v>397</v>
      </c>
      <c r="C142" s="895"/>
      <c r="D142" s="895"/>
      <c r="E142" s="895"/>
      <c r="F142" s="895"/>
      <c r="G142" s="895"/>
      <c r="H142" s="895"/>
      <c r="I142" s="896"/>
      <c r="J142" s="896"/>
      <c r="K142" s="896"/>
      <c r="L142" s="896"/>
      <c r="M142" s="502"/>
    </row>
    <row r="143" spans="1:14" ht="46.15" customHeight="1" x14ac:dyDescent="0.2">
      <c r="A143" s="417"/>
      <c r="B143" s="895" t="s">
        <v>398</v>
      </c>
      <c r="C143" s="895"/>
      <c r="D143" s="895"/>
      <c r="E143" s="895"/>
      <c r="F143" s="895"/>
      <c r="G143" s="895"/>
      <c r="H143" s="895"/>
      <c r="I143" s="896"/>
      <c r="J143" s="896"/>
      <c r="K143" s="896"/>
      <c r="L143" s="896"/>
      <c r="M143" s="502"/>
    </row>
    <row r="144" spans="1:14" s="3" customFormat="1" x14ac:dyDescent="0.2">
      <c r="A144" s="502"/>
      <c r="B144" s="505"/>
      <c r="C144" s="505"/>
      <c r="D144" s="505"/>
      <c r="E144" s="505"/>
      <c r="F144" s="505"/>
      <c r="G144" s="506"/>
      <c r="H144" s="505"/>
      <c r="I144" s="505"/>
      <c r="J144" s="505"/>
      <c r="K144" s="505"/>
      <c r="L144" s="505"/>
      <c r="M144" s="502"/>
      <c r="N144" s="90"/>
    </row>
    <row r="145" spans="1:14" s="2" customFormat="1" ht="27" customHeight="1" x14ac:dyDescent="0.2">
      <c r="A145" s="502"/>
      <c r="B145" s="176"/>
      <c r="C145" s="889" t="s">
        <v>399</v>
      </c>
      <c r="D145" s="890"/>
      <c r="E145" s="890"/>
      <c r="F145" s="890"/>
      <c r="G145" s="890"/>
      <c r="H145" s="890"/>
      <c r="I145" s="890"/>
      <c r="J145" s="890"/>
      <c r="K145" s="890"/>
      <c r="L145" s="176"/>
      <c r="M145" s="502"/>
      <c r="N145" s="48"/>
    </row>
    <row r="146" spans="1:14" s="50" customFormat="1" x14ac:dyDescent="0.2">
      <c r="A146" s="502"/>
      <c r="B146" s="507"/>
      <c r="C146" s="507"/>
      <c r="D146" s="507"/>
      <c r="E146" s="507"/>
      <c r="F146" s="507"/>
      <c r="G146" s="508"/>
      <c r="H146" s="507"/>
      <c r="I146" s="507"/>
      <c r="J146" s="507"/>
      <c r="K146" s="507"/>
      <c r="L146" s="507"/>
      <c r="M146" s="502"/>
      <c r="N146" s="49"/>
    </row>
    <row r="147" spans="1:14" ht="27" customHeight="1" x14ac:dyDescent="0.2">
      <c r="A147" s="417"/>
      <c r="B147" s="904" t="s">
        <v>400</v>
      </c>
      <c r="C147" s="904"/>
      <c r="D147" s="904"/>
      <c r="E147" s="904"/>
      <c r="F147" s="904"/>
      <c r="G147" s="904"/>
      <c r="H147" s="904"/>
      <c r="I147" s="874" t="s">
        <v>391</v>
      </c>
      <c r="J147" s="874"/>
      <c r="K147" s="874"/>
      <c r="L147" s="874"/>
      <c r="M147" s="502"/>
    </row>
    <row r="148" spans="1:14" ht="30.6" customHeight="1" x14ac:dyDescent="0.2">
      <c r="A148" s="417"/>
      <c r="B148" s="905" t="s">
        <v>401</v>
      </c>
      <c r="C148" s="906"/>
      <c r="D148" s="906"/>
      <c r="E148" s="906"/>
      <c r="F148" s="906"/>
      <c r="G148" s="906"/>
      <c r="H148" s="906"/>
      <c r="I148" s="896"/>
      <c r="J148" s="896"/>
      <c r="K148" s="896"/>
      <c r="L148" s="896"/>
      <c r="M148" s="502"/>
    </row>
    <row r="149" spans="1:14" ht="35.25" customHeight="1" x14ac:dyDescent="0.2">
      <c r="A149" s="417"/>
      <c r="B149" s="905" t="s">
        <v>402</v>
      </c>
      <c r="C149" s="906"/>
      <c r="D149" s="906"/>
      <c r="E149" s="906"/>
      <c r="F149" s="906"/>
      <c r="G149" s="906"/>
      <c r="H149" s="906"/>
      <c r="I149" s="896"/>
      <c r="J149" s="896"/>
      <c r="K149" s="896"/>
      <c r="L149" s="896"/>
      <c r="M149" s="502"/>
    </row>
    <row r="150" spans="1:14" s="3" customFormat="1" x14ac:dyDescent="0.2">
      <c r="A150" s="417"/>
      <c r="B150" s="505"/>
      <c r="C150" s="505"/>
      <c r="D150" s="505"/>
      <c r="E150" s="505"/>
      <c r="F150" s="505"/>
      <c r="G150" s="506"/>
      <c r="H150" s="505"/>
      <c r="I150" s="505"/>
      <c r="J150" s="505"/>
      <c r="K150" s="505"/>
      <c r="L150" s="505"/>
      <c r="M150" s="502"/>
      <c r="N150" s="90"/>
    </row>
    <row r="151" spans="1:14" s="2" customFormat="1" ht="27" customHeight="1" x14ac:dyDescent="0.2">
      <c r="A151" s="417"/>
      <c r="B151" s="176"/>
      <c r="C151" s="889" t="s">
        <v>403</v>
      </c>
      <c r="D151" s="890"/>
      <c r="E151" s="890"/>
      <c r="F151" s="890"/>
      <c r="G151" s="890"/>
      <c r="H151" s="890"/>
      <c r="I151" s="890"/>
      <c r="J151" s="890"/>
      <c r="K151" s="890"/>
      <c r="L151" s="176"/>
      <c r="M151" s="502"/>
      <c r="N151" s="48"/>
    </row>
    <row r="152" spans="1:14" s="50" customFormat="1" x14ac:dyDescent="0.2">
      <c r="A152" s="417"/>
      <c r="B152" s="507"/>
      <c r="C152" s="507"/>
      <c r="D152" s="507"/>
      <c r="E152" s="507"/>
      <c r="F152" s="507"/>
      <c r="G152" s="508"/>
      <c r="H152" s="507"/>
      <c r="I152" s="507"/>
      <c r="J152" s="507"/>
      <c r="K152" s="507"/>
      <c r="L152" s="507"/>
      <c r="M152" s="502"/>
      <c r="N152" s="49"/>
    </row>
    <row r="153" spans="1:14" ht="24.75" customHeight="1" x14ac:dyDescent="0.2">
      <c r="A153" s="417"/>
      <c r="B153" s="900" t="s">
        <v>404</v>
      </c>
      <c r="C153" s="901"/>
      <c r="D153" s="901"/>
      <c r="E153" s="901"/>
      <c r="F153" s="901"/>
      <c r="G153" s="901"/>
      <c r="H153" s="901"/>
      <c r="I153" s="901"/>
      <c r="J153" s="901"/>
      <c r="K153" s="902"/>
      <c r="L153" s="338"/>
      <c r="M153" s="502"/>
    </row>
    <row r="154" spans="1:14" s="66" customFormat="1" x14ac:dyDescent="0.2">
      <c r="A154" s="417"/>
      <c r="B154" s="417"/>
      <c r="C154" s="417"/>
      <c r="D154" s="417"/>
      <c r="E154" s="417"/>
      <c r="F154" s="417"/>
      <c r="G154" s="417"/>
      <c r="H154" s="417"/>
      <c r="I154" s="417"/>
      <c r="J154" s="417"/>
      <c r="K154" s="417"/>
      <c r="L154" s="417"/>
      <c r="M154" s="502"/>
      <c r="N154" s="92"/>
    </row>
    <row r="155" spans="1:14" ht="38.25" customHeight="1" x14ac:dyDescent="0.2">
      <c r="A155" s="417"/>
      <c r="B155" s="874" t="s">
        <v>405</v>
      </c>
      <c r="C155" s="874"/>
      <c r="D155" s="874" t="s">
        <v>406</v>
      </c>
      <c r="E155" s="874"/>
      <c r="F155" s="874" t="s">
        <v>407</v>
      </c>
      <c r="G155" s="874"/>
      <c r="H155" s="874"/>
      <c r="I155" s="874"/>
      <c r="J155" s="874"/>
      <c r="K155" s="874"/>
      <c r="L155" s="874"/>
      <c r="M155" s="502"/>
    </row>
    <row r="156" spans="1:14" ht="33" customHeight="1" x14ac:dyDescent="0.2">
      <c r="A156" s="417"/>
      <c r="B156" s="903"/>
      <c r="C156" s="903"/>
      <c r="D156" s="903"/>
      <c r="E156" s="903"/>
      <c r="F156" s="874" t="s">
        <v>408</v>
      </c>
      <c r="G156" s="874"/>
      <c r="H156" s="874"/>
      <c r="I156" s="874" t="s">
        <v>409</v>
      </c>
      <c r="J156" s="874"/>
      <c r="K156" s="874" t="s">
        <v>410</v>
      </c>
      <c r="L156" s="874"/>
      <c r="M156" s="502"/>
    </row>
    <row r="157" spans="1:14" ht="27" customHeight="1" x14ac:dyDescent="0.2">
      <c r="A157" s="417"/>
      <c r="B157" s="887"/>
      <c r="C157" s="887"/>
      <c r="D157" s="887"/>
      <c r="E157" s="887"/>
      <c r="F157" s="887"/>
      <c r="G157" s="887"/>
      <c r="H157" s="887"/>
      <c r="I157" s="887"/>
      <c r="J157" s="887"/>
      <c r="K157" s="887"/>
      <c r="L157" s="887"/>
      <c r="M157" s="502"/>
    </row>
    <row r="158" spans="1:14" ht="26.25" customHeight="1" x14ac:dyDescent="0.2">
      <c r="A158" s="417"/>
      <c r="B158" s="887"/>
      <c r="C158" s="887"/>
      <c r="D158" s="887"/>
      <c r="E158" s="887"/>
      <c r="F158" s="887"/>
      <c r="G158" s="887"/>
      <c r="H158" s="887"/>
      <c r="I158" s="887"/>
      <c r="J158" s="887"/>
      <c r="K158" s="887"/>
      <c r="L158" s="887"/>
      <c r="M158" s="502"/>
    </row>
    <row r="159" spans="1:14" s="3" customFormat="1" x14ac:dyDescent="0.2">
      <c r="A159" s="417"/>
      <c r="B159" s="505"/>
      <c r="C159" s="505"/>
      <c r="D159" s="505"/>
      <c r="E159" s="505"/>
      <c r="F159" s="505"/>
      <c r="G159" s="506"/>
      <c r="H159" s="505"/>
      <c r="I159" s="505"/>
      <c r="J159" s="505"/>
      <c r="K159" s="505"/>
      <c r="L159" s="505"/>
      <c r="M159" s="502"/>
      <c r="N159" s="90"/>
    </row>
    <row r="160" spans="1:14" s="2" customFormat="1" ht="24.75" customHeight="1" x14ac:dyDescent="0.2">
      <c r="A160" s="417"/>
      <c r="B160" s="176"/>
      <c r="C160" s="889" t="s">
        <v>411</v>
      </c>
      <c r="D160" s="890"/>
      <c r="E160" s="890"/>
      <c r="F160" s="890"/>
      <c r="G160" s="890"/>
      <c r="H160" s="890"/>
      <c r="I160" s="890"/>
      <c r="J160" s="890"/>
      <c r="K160" s="890"/>
      <c r="L160" s="176"/>
      <c r="M160" s="502"/>
      <c r="N160" s="48"/>
    </row>
    <row r="161" spans="1:14" s="50" customFormat="1" x14ac:dyDescent="0.2">
      <c r="A161" s="417"/>
      <c r="B161" s="507"/>
      <c r="C161" s="507"/>
      <c r="D161" s="507"/>
      <c r="E161" s="507"/>
      <c r="F161" s="507"/>
      <c r="G161" s="508"/>
      <c r="H161" s="507"/>
      <c r="I161" s="507"/>
      <c r="J161" s="507"/>
      <c r="K161" s="507"/>
      <c r="L161" s="507"/>
      <c r="M161" s="502"/>
      <c r="N161" s="49"/>
    </row>
    <row r="162" spans="1:14" ht="32.25" customHeight="1" x14ac:dyDescent="0.2">
      <c r="A162" s="417"/>
      <c r="B162" s="866" t="s">
        <v>412</v>
      </c>
      <c r="C162" s="867"/>
      <c r="D162" s="867"/>
      <c r="E162" s="867"/>
      <c r="F162" s="867"/>
      <c r="G162" s="867"/>
      <c r="H162" s="867"/>
      <c r="I162" s="867"/>
      <c r="J162" s="867"/>
      <c r="K162" s="868"/>
      <c r="L162" s="338"/>
      <c r="M162" s="502"/>
    </row>
    <row r="163" spans="1:14" ht="35.25" customHeight="1" x14ac:dyDescent="0.2">
      <c r="A163" s="417"/>
      <c r="B163" s="866" t="s">
        <v>413</v>
      </c>
      <c r="C163" s="867"/>
      <c r="D163" s="867"/>
      <c r="E163" s="867"/>
      <c r="F163" s="867"/>
      <c r="G163" s="867"/>
      <c r="H163" s="867"/>
      <c r="I163" s="867"/>
      <c r="J163" s="867"/>
      <c r="K163" s="868"/>
      <c r="L163" s="338"/>
      <c r="M163" s="502"/>
    </row>
    <row r="164" spans="1:14" s="66" customFormat="1" ht="26.25" customHeight="1" x14ac:dyDescent="0.2">
      <c r="A164" s="417"/>
      <c r="B164" s="417"/>
      <c r="C164" s="417"/>
      <c r="D164" s="417"/>
      <c r="E164" s="417"/>
      <c r="F164" s="417"/>
      <c r="G164" s="417"/>
      <c r="H164" s="417"/>
      <c r="I164" s="417"/>
      <c r="J164" s="417"/>
      <c r="K164" s="417"/>
      <c r="L164" s="417"/>
      <c r="M164" s="502"/>
      <c r="N164" s="92"/>
    </row>
    <row r="165" spans="1:14" ht="28.5" customHeight="1" x14ac:dyDescent="0.2">
      <c r="A165" s="417"/>
      <c r="B165" s="860" t="s">
        <v>414</v>
      </c>
      <c r="C165" s="860"/>
      <c r="D165" s="860"/>
      <c r="E165" s="860"/>
      <c r="F165" s="860"/>
      <c r="G165" s="860"/>
      <c r="H165" s="874" t="s">
        <v>415</v>
      </c>
      <c r="I165" s="874"/>
      <c r="J165" s="874"/>
      <c r="K165" s="874"/>
      <c r="L165" s="874"/>
      <c r="M165" s="502"/>
    </row>
    <row r="166" spans="1:14" ht="25.5" customHeight="1" x14ac:dyDescent="0.2">
      <c r="A166" s="417"/>
      <c r="B166" s="887"/>
      <c r="C166" s="887"/>
      <c r="D166" s="887"/>
      <c r="E166" s="887"/>
      <c r="F166" s="887"/>
      <c r="G166" s="887"/>
      <c r="H166" s="887"/>
      <c r="I166" s="887"/>
      <c r="J166" s="887"/>
      <c r="K166" s="887"/>
      <c r="L166" s="887"/>
      <c r="M166" s="502"/>
    </row>
    <row r="167" spans="1:14" ht="30.75" customHeight="1" x14ac:dyDescent="0.2">
      <c r="A167" s="417"/>
      <c r="B167" s="887"/>
      <c r="C167" s="887"/>
      <c r="D167" s="887"/>
      <c r="E167" s="887"/>
      <c r="F167" s="887"/>
      <c r="G167" s="887"/>
      <c r="H167" s="887"/>
      <c r="I167" s="887"/>
      <c r="J167" s="887"/>
      <c r="K167" s="887"/>
      <c r="L167" s="887"/>
      <c r="M167" s="502"/>
    </row>
    <row r="168" spans="1:14" s="50" customFormat="1" x14ac:dyDescent="0.2">
      <c r="A168" s="417"/>
      <c r="B168" s="417"/>
      <c r="C168" s="417"/>
      <c r="D168" s="417"/>
      <c r="E168" s="417"/>
      <c r="F168" s="417"/>
      <c r="G168" s="417"/>
      <c r="H168" s="417"/>
      <c r="I168" s="417"/>
      <c r="J168" s="417"/>
      <c r="K168" s="417"/>
      <c r="L168" s="417"/>
      <c r="M168" s="502"/>
      <c r="N168" s="49"/>
    </row>
    <row r="169" spans="1:14" ht="32.25" customHeight="1" x14ac:dyDescent="0.2">
      <c r="A169" s="417"/>
      <c r="B169" s="860" t="s">
        <v>414</v>
      </c>
      <c r="C169" s="860"/>
      <c r="D169" s="860"/>
      <c r="E169" s="860"/>
      <c r="F169" s="860"/>
      <c r="G169" s="860"/>
      <c r="H169" s="874" t="s">
        <v>416</v>
      </c>
      <c r="I169" s="874"/>
      <c r="J169" s="874"/>
      <c r="K169" s="874"/>
      <c r="L169" s="874"/>
      <c r="M169" s="502"/>
    </row>
    <row r="170" spans="1:14" ht="36.75" customHeight="1" x14ac:dyDescent="0.2">
      <c r="A170" s="417"/>
      <c r="B170" s="887"/>
      <c r="C170" s="887"/>
      <c r="D170" s="887"/>
      <c r="E170" s="887"/>
      <c r="F170" s="887"/>
      <c r="G170" s="887"/>
      <c r="H170" s="887"/>
      <c r="I170" s="887"/>
      <c r="J170" s="887"/>
      <c r="K170" s="887"/>
      <c r="L170" s="887"/>
      <c r="M170" s="502"/>
    </row>
    <row r="171" spans="1:14" ht="41.25" customHeight="1" x14ac:dyDescent="0.2">
      <c r="A171" s="417"/>
      <c r="B171" s="887"/>
      <c r="C171" s="887"/>
      <c r="D171" s="887"/>
      <c r="E171" s="887"/>
      <c r="F171" s="887"/>
      <c r="G171" s="887"/>
      <c r="H171" s="887"/>
      <c r="I171" s="887"/>
      <c r="J171" s="887"/>
      <c r="K171" s="887"/>
      <c r="L171" s="887"/>
      <c r="M171" s="502"/>
    </row>
    <row r="172" spans="1:14" x14ac:dyDescent="0.2">
      <c r="A172" s="509"/>
      <c r="B172" s="509"/>
      <c r="C172" s="509"/>
      <c r="D172" s="509"/>
      <c r="E172" s="509"/>
      <c r="F172" s="509"/>
      <c r="G172" s="509"/>
      <c r="H172" s="509"/>
      <c r="I172" s="509"/>
      <c r="J172" s="509"/>
      <c r="K172" s="509"/>
      <c r="L172" s="509"/>
      <c r="M172" s="509"/>
    </row>
    <row r="173" spans="1:14" s="3" customFormat="1" x14ac:dyDescent="0.2">
      <c r="G173" s="68"/>
      <c r="M173" s="52"/>
      <c r="N173" s="90"/>
    </row>
    <row r="174" spans="1:14" ht="32.25" customHeight="1" x14ac:dyDescent="0.25">
      <c r="A174" s="907" t="s">
        <v>417</v>
      </c>
      <c r="B174" s="908"/>
      <c r="C174" s="908"/>
      <c r="D174" s="908"/>
      <c r="E174" s="908"/>
      <c r="F174" s="908"/>
      <c r="G174" s="908"/>
      <c r="H174" s="908"/>
      <c r="I174" s="908"/>
      <c r="J174" s="908"/>
      <c r="K174" s="908"/>
      <c r="L174" s="908"/>
      <c r="M174" s="909"/>
    </row>
    <row r="175" spans="1:14" s="50" customFormat="1" x14ac:dyDescent="0.2">
      <c r="A175" s="502"/>
      <c r="B175" s="509"/>
      <c r="C175" s="509"/>
      <c r="D175" s="509"/>
      <c r="E175" s="509"/>
      <c r="F175" s="509"/>
      <c r="G175" s="509"/>
      <c r="H175" s="509"/>
      <c r="I175" s="509"/>
      <c r="J175" s="509"/>
      <c r="K175" s="509"/>
      <c r="L175" s="509"/>
      <c r="M175" s="502"/>
      <c r="N175" s="49"/>
    </row>
    <row r="176" spans="1:14" s="70" customFormat="1" ht="40.5" customHeight="1" x14ac:dyDescent="0.2">
      <c r="A176" s="510"/>
      <c r="B176" s="910" t="s">
        <v>418</v>
      </c>
      <c r="C176" s="911"/>
      <c r="D176" s="910" t="s">
        <v>419</v>
      </c>
      <c r="E176" s="912"/>
      <c r="F176" s="911" t="s">
        <v>420</v>
      </c>
      <c r="G176" s="911"/>
      <c r="H176" s="911"/>
      <c r="I176" s="910" t="s">
        <v>421</v>
      </c>
      <c r="J176" s="911"/>
      <c r="K176" s="911"/>
      <c r="L176" s="912"/>
      <c r="M176" s="502"/>
    </row>
    <row r="177" spans="1:14" ht="29.25" customHeight="1" x14ac:dyDescent="0.2">
      <c r="A177" s="510"/>
      <c r="B177" s="928" t="s">
        <v>422</v>
      </c>
      <c r="C177" s="929"/>
      <c r="D177" s="931" t="s">
        <v>423</v>
      </c>
      <c r="E177" s="932"/>
      <c r="F177" s="923"/>
      <c r="G177" s="933"/>
      <c r="H177" s="924"/>
      <c r="I177" s="934"/>
      <c r="J177" s="870"/>
      <c r="K177" s="870"/>
      <c r="L177" s="871"/>
      <c r="M177" s="502"/>
    </row>
    <row r="178" spans="1:14" ht="24.75" customHeight="1" x14ac:dyDescent="0.2">
      <c r="A178" s="510"/>
      <c r="B178" s="930"/>
      <c r="C178" s="929"/>
      <c r="D178" s="931" t="s">
        <v>424</v>
      </c>
      <c r="E178" s="932"/>
      <c r="F178" s="923"/>
      <c r="G178" s="933"/>
      <c r="H178" s="924"/>
      <c r="I178" s="934"/>
      <c r="J178" s="870"/>
      <c r="K178" s="870"/>
      <c r="L178" s="871"/>
      <c r="M178" s="502"/>
    </row>
    <row r="179" spans="1:14" ht="30.75" customHeight="1" x14ac:dyDescent="0.2">
      <c r="A179" s="510"/>
      <c r="B179" s="930"/>
      <c r="C179" s="929"/>
      <c r="D179" s="931" t="s">
        <v>425</v>
      </c>
      <c r="E179" s="932"/>
      <c r="F179" s="923"/>
      <c r="G179" s="933"/>
      <c r="H179" s="924"/>
      <c r="I179" s="934"/>
      <c r="J179" s="870"/>
      <c r="K179" s="870"/>
      <c r="L179" s="871"/>
      <c r="M179" s="502"/>
    </row>
    <row r="180" spans="1:14" x14ac:dyDescent="0.2">
      <c r="A180" s="509"/>
      <c r="B180" s="511"/>
      <c r="C180" s="511"/>
      <c r="D180" s="511"/>
      <c r="E180" s="511"/>
      <c r="F180" s="511"/>
      <c r="G180" s="511"/>
      <c r="H180" s="511"/>
      <c r="I180" s="511"/>
      <c r="J180" s="511"/>
      <c r="K180" s="511"/>
      <c r="L180" s="511"/>
      <c r="M180" s="509"/>
      <c r="N180" s="346"/>
    </row>
    <row r="181" spans="1:14" s="2" customFormat="1" ht="12" customHeight="1" x14ac:dyDescent="0.2">
      <c r="G181" s="65"/>
      <c r="M181" s="47"/>
      <c r="N181" s="48"/>
    </row>
    <row r="182" spans="1:14" ht="15" x14ac:dyDescent="0.25">
      <c r="A182" s="907" t="s">
        <v>426</v>
      </c>
      <c r="B182" s="908"/>
      <c r="C182" s="908"/>
      <c r="D182" s="908"/>
      <c r="E182" s="908"/>
      <c r="F182" s="908"/>
      <c r="G182" s="908"/>
      <c r="H182" s="908"/>
      <c r="I182" s="908"/>
      <c r="J182" s="908"/>
      <c r="K182" s="908"/>
      <c r="L182" s="908"/>
      <c r="M182" s="909"/>
    </row>
    <row r="183" spans="1:14" s="3" customFormat="1" x14ac:dyDescent="0.2">
      <c r="A183" s="502"/>
      <c r="B183" s="502"/>
      <c r="C183" s="502"/>
      <c r="D183" s="502"/>
      <c r="E183" s="502"/>
      <c r="F183" s="502"/>
      <c r="G183" s="502"/>
      <c r="H183" s="502"/>
      <c r="I183" s="502"/>
      <c r="J183" s="502"/>
      <c r="K183" s="502"/>
      <c r="L183" s="502"/>
      <c r="M183" s="502"/>
      <c r="N183" s="90"/>
    </row>
    <row r="184" spans="1:14" s="2" customFormat="1" ht="24.75" customHeight="1" x14ac:dyDescent="0.2">
      <c r="A184" s="417"/>
      <c r="B184" s="913" t="s">
        <v>427</v>
      </c>
      <c r="C184" s="914"/>
      <c r="D184" s="914"/>
      <c r="E184" s="914"/>
      <c r="F184" s="914"/>
      <c r="G184" s="914"/>
      <c r="H184" s="914"/>
      <c r="I184" s="914"/>
      <c r="J184" s="914"/>
      <c r="K184" s="914"/>
      <c r="L184" s="914"/>
      <c r="M184" s="502"/>
      <c r="N184" s="48"/>
    </row>
    <row r="185" spans="1:14" s="2" customFormat="1" x14ac:dyDescent="0.2">
      <c r="A185" s="502"/>
      <c r="B185" s="502"/>
      <c r="C185" s="502"/>
      <c r="D185" s="502"/>
      <c r="E185" s="502"/>
      <c r="F185" s="502"/>
      <c r="G185" s="502"/>
      <c r="H185" s="502"/>
      <c r="I185" s="502"/>
      <c r="J185" s="502"/>
      <c r="K185" s="502"/>
      <c r="L185" s="502"/>
      <c r="M185" s="502"/>
      <c r="N185" s="48"/>
    </row>
    <row r="186" spans="1:14" s="2" customFormat="1" ht="33" customHeight="1" x14ac:dyDescent="0.2">
      <c r="A186" s="512"/>
      <c r="B186" s="915" t="s">
        <v>428</v>
      </c>
      <c r="C186" s="916"/>
      <c r="D186" s="916"/>
      <c r="E186" s="916"/>
      <c r="F186" s="916"/>
      <c r="G186" s="916"/>
      <c r="H186" s="916"/>
      <c r="I186" s="916"/>
      <c r="J186" s="916"/>
      <c r="K186" s="916"/>
      <c r="L186" s="917"/>
      <c r="M186" s="502"/>
      <c r="N186" s="92"/>
    </row>
    <row r="187" spans="1:14" s="50" customFormat="1" x14ac:dyDescent="0.2">
      <c r="A187" s="502"/>
      <c r="B187" s="509"/>
      <c r="C187" s="509"/>
      <c r="D187" s="509"/>
      <c r="E187" s="509"/>
      <c r="F187" s="509"/>
      <c r="G187" s="509"/>
      <c r="H187" s="509"/>
      <c r="I187" s="509"/>
      <c r="J187" s="509"/>
      <c r="K187" s="509"/>
      <c r="L187" s="509"/>
      <c r="M187" s="502"/>
      <c r="N187" s="49"/>
    </row>
    <row r="188" spans="1:14" s="71" customFormat="1" ht="54" customHeight="1" x14ac:dyDescent="0.2">
      <c r="A188" s="502"/>
      <c r="B188" s="918" t="s">
        <v>69</v>
      </c>
      <c r="C188" s="919"/>
      <c r="D188" s="919"/>
      <c r="E188" s="919"/>
      <c r="F188" s="919"/>
      <c r="G188" s="919"/>
      <c r="H188" s="919"/>
      <c r="I188" s="920"/>
      <c r="J188" s="910" t="s">
        <v>429</v>
      </c>
      <c r="K188" s="911"/>
      <c r="L188" s="912"/>
      <c r="M188" s="502"/>
      <c r="N188" s="92"/>
    </row>
    <row r="189" spans="1:14" ht="52.15" customHeight="1" x14ac:dyDescent="0.2">
      <c r="A189" s="502"/>
      <c r="B189" s="921" t="s">
        <v>430</v>
      </c>
      <c r="C189" s="922"/>
      <c r="D189" s="922"/>
      <c r="E189" s="922"/>
      <c r="F189" s="922"/>
      <c r="G189" s="922"/>
      <c r="H189" s="923"/>
      <c r="I189" s="924"/>
      <c r="J189" s="925"/>
      <c r="K189" s="926"/>
      <c r="L189" s="927"/>
      <c r="M189" s="502"/>
      <c r="N189" s="92"/>
    </row>
    <row r="190" spans="1:14" ht="35.25" customHeight="1" x14ac:dyDescent="0.2">
      <c r="A190" s="502"/>
      <c r="B190" s="921" t="s">
        <v>431</v>
      </c>
      <c r="C190" s="922"/>
      <c r="D190" s="922"/>
      <c r="E190" s="922"/>
      <c r="F190" s="922"/>
      <c r="G190" s="922"/>
      <c r="H190" s="923"/>
      <c r="I190" s="924"/>
      <c r="J190" s="925"/>
      <c r="K190" s="926"/>
      <c r="L190" s="927"/>
      <c r="M190" s="502"/>
      <c r="N190" s="92"/>
    </row>
    <row r="191" spans="1:14" ht="53.25" customHeight="1" x14ac:dyDescent="0.2">
      <c r="A191" s="502"/>
      <c r="B191" s="921" t="s">
        <v>432</v>
      </c>
      <c r="C191" s="922"/>
      <c r="D191" s="922"/>
      <c r="E191" s="922"/>
      <c r="F191" s="922"/>
      <c r="G191" s="922"/>
      <c r="H191" s="923"/>
      <c r="I191" s="924"/>
      <c r="J191" s="925"/>
      <c r="K191" s="926"/>
      <c r="L191" s="927"/>
      <c r="M191" s="502"/>
      <c r="N191" s="92"/>
    </row>
    <row r="192" spans="1:14" ht="29.25" customHeight="1" x14ac:dyDescent="0.2">
      <c r="A192" s="502"/>
      <c r="B192" s="921" t="s">
        <v>433</v>
      </c>
      <c r="C192" s="922"/>
      <c r="D192" s="922"/>
      <c r="E192" s="922"/>
      <c r="F192" s="922"/>
      <c r="G192" s="922"/>
      <c r="H192" s="923"/>
      <c r="I192" s="924"/>
      <c r="J192" s="925"/>
      <c r="K192" s="926"/>
      <c r="L192" s="927"/>
      <c r="M192" s="502"/>
      <c r="N192" s="92"/>
    </row>
    <row r="193" spans="1:14" ht="36" customHeight="1" x14ac:dyDescent="0.2">
      <c r="A193" s="502"/>
      <c r="B193" s="921" t="s">
        <v>434</v>
      </c>
      <c r="C193" s="922"/>
      <c r="D193" s="922"/>
      <c r="E193" s="922"/>
      <c r="F193" s="922"/>
      <c r="G193" s="922"/>
      <c r="H193" s="923"/>
      <c r="I193" s="924"/>
      <c r="J193" s="925"/>
      <c r="K193" s="926"/>
      <c r="L193" s="927"/>
      <c r="M193" s="502"/>
      <c r="N193" s="92"/>
    </row>
    <row r="194" spans="1:14" ht="56.25" customHeight="1" x14ac:dyDescent="0.2">
      <c r="A194" s="502"/>
      <c r="B194" s="921" t="s">
        <v>435</v>
      </c>
      <c r="C194" s="922"/>
      <c r="D194" s="922"/>
      <c r="E194" s="922"/>
      <c r="F194" s="922"/>
      <c r="G194" s="922"/>
      <c r="H194" s="923"/>
      <c r="I194" s="924"/>
      <c r="J194" s="925"/>
      <c r="K194" s="926"/>
      <c r="L194" s="927"/>
      <c r="M194" s="502"/>
      <c r="N194" s="92"/>
    </row>
    <row r="195" spans="1:14" ht="60" customHeight="1" x14ac:dyDescent="0.2">
      <c r="A195" s="502"/>
      <c r="B195" s="921" t="s">
        <v>436</v>
      </c>
      <c r="C195" s="922"/>
      <c r="D195" s="922"/>
      <c r="E195" s="922"/>
      <c r="F195" s="922"/>
      <c r="G195" s="922"/>
      <c r="H195" s="923"/>
      <c r="I195" s="924"/>
      <c r="J195" s="925"/>
      <c r="K195" s="926"/>
      <c r="L195" s="927"/>
      <c r="M195" s="502"/>
      <c r="N195" s="92"/>
    </row>
    <row r="196" spans="1:14" ht="36" customHeight="1" x14ac:dyDescent="0.2">
      <c r="A196" s="502"/>
      <c r="B196" s="935" t="s">
        <v>437</v>
      </c>
      <c r="C196" s="936"/>
      <c r="D196" s="936"/>
      <c r="E196" s="936"/>
      <c r="F196" s="936"/>
      <c r="G196" s="936"/>
      <c r="H196" s="936"/>
      <c r="I196" s="936"/>
      <c r="J196" s="936"/>
      <c r="K196" s="936"/>
      <c r="L196" s="936"/>
      <c r="M196" s="502"/>
      <c r="N196" s="92"/>
    </row>
    <row r="197" spans="1:14" s="3" customFormat="1" x14ac:dyDescent="0.2">
      <c r="A197" s="502"/>
      <c r="B197" s="502"/>
      <c r="C197" s="502"/>
      <c r="D197" s="502"/>
      <c r="E197" s="502"/>
      <c r="F197" s="502"/>
      <c r="G197" s="502"/>
      <c r="H197" s="502"/>
      <c r="I197" s="502"/>
      <c r="J197" s="502"/>
      <c r="K197" s="502"/>
      <c r="L197" s="502"/>
      <c r="M197" s="502"/>
      <c r="N197" s="90"/>
    </row>
    <row r="198" spans="1:14" s="2" customFormat="1" ht="24.75" customHeight="1" x14ac:dyDescent="0.2">
      <c r="A198" s="502"/>
      <c r="B198" s="176"/>
      <c r="C198" s="889" t="s">
        <v>438</v>
      </c>
      <c r="D198" s="890"/>
      <c r="E198" s="890"/>
      <c r="F198" s="890"/>
      <c r="G198" s="890"/>
      <c r="H198" s="890"/>
      <c r="I198" s="890"/>
      <c r="J198" s="890"/>
      <c r="K198" s="890"/>
      <c r="L198" s="176"/>
      <c r="M198" s="502"/>
      <c r="N198" s="48"/>
    </row>
    <row r="199" spans="1:14" s="50" customFormat="1" x14ac:dyDescent="0.2">
      <c r="A199" s="502"/>
      <c r="B199" s="502"/>
      <c r="C199" s="502"/>
      <c r="D199" s="502"/>
      <c r="E199" s="502"/>
      <c r="F199" s="502"/>
      <c r="G199" s="502"/>
      <c r="H199" s="502"/>
      <c r="I199" s="502"/>
      <c r="J199" s="502"/>
      <c r="K199" s="502"/>
      <c r="L199" s="502"/>
      <c r="M199" s="502"/>
      <c r="N199" s="49"/>
    </row>
    <row r="200" spans="1:14" ht="28.5" customHeight="1" x14ac:dyDescent="0.2">
      <c r="A200" s="502"/>
      <c r="B200" s="900" t="s">
        <v>439</v>
      </c>
      <c r="C200" s="901"/>
      <c r="D200" s="901"/>
      <c r="E200" s="901"/>
      <c r="F200" s="901"/>
      <c r="G200" s="901"/>
      <c r="H200" s="901"/>
      <c r="I200" s="901"/>
      <c r="J200" s="901"/>
      <c r="K200" s="902"/>
      <c r="L200" s="338"/>
      <c r="M200" s="502"/>
    </row>
    <row r="201" spans="1:14" s="3" customFormat="1" x14ac:dyDescent="0.2">
      <c r="A201" s="176"/>
      <c r="B201" s="176"/>
      <c r="C201" s="176"/>
      <c r="D201" s="176"/>
      <c r="E201" s="176"/>
      <c r="F201" s="176"/>
      <c r="G201" s="178"/>
      <c r="H201" s="176"/>
      <c r="I201" s="176"/>
      <c r="J201" s="176"/>
      <c r="K201" s="176"/>
      <c r="L201" s="176"/>
      <c r="M201" s="502"/>
      <c r="N201" s="90"/>
    </row>
    <row r="202" spans="1:14" s="2" customFormat="1" ht="21.75" customHeight="1" x14ac:dyDescent="0.2">
      <c r="A202" s="176"/>
      <c r="B202" s="179" t="s">
        <v>440</v>
      </c>
      <c r="C202" s="176"/>
      <c r="D202" s="176"/>
      <c r="E202" s="176"/>
      <c r="F202" s="176"/>
      <c r="G202" s="178"/>
      <c r="H202" s="176"/>
      <c r="I202" s="176"/>
      <c r="J202" s="176"/>
      <c r="K202" s="176"/>
      <c r="L202" s="176"/>
      <c r="M202" s="502"/>
      <c r="N202" s="48"/>
    </row>
    <row r="203" spans="1:14" s="50" customFormat="1" x14ac:dyDescent="0.2">
      <c r="A203" s="176"/>
      <c r="B203" s="176"/>
      <c r="C203" s="176"/>
      <c r="D203" s="176"/>
      <c r="E203" s="176"/>
      <c r="F203" s="176"/>
      <c r="G203" s="178"/>
      <c r="H203" s="176"/>
      <c r="I203" s="176"/>
      <c r="J203" s="176"/>
      <c r="K203" s="176"/>
      <c r="L203" s="176"/>
      <c r="M203" s="502"/>
      <c r="N203" s="49"/>
    </row>
    <row r="204" spans="1:14" ht="29.25" customHeight="1" x14ac:dyDescent="0.2">
      <c r="A204" s="176"/>
      <c r="B204" s="894" t="s">
        <v>390</v>
      </c>
      <c r="C204" s="894"/>
      <c r="D204" s="894"/>
      <c r="E204" s="894"/>
      <c r="F204" s="894"/>
      <c r="G204" s="894"/>
      <c r="H204" s="894"/>
      <c r="I204" s="874" t="s">
        <v>391</v>
      </c>
      <c r="J204" s="874"/>
      <c r="K204" s="874"/>
      <c r="L204" s="874"/>
      <c r="M204" s="502"/>
    </row>
    <row r="205" spans="1:14" ht="30" customHeight="1" x14ac:dyDescent="0.2">
      <c r="A205" s="176"/>
      <c r="B205" s="895" t="s">
        <v>392</v>
      </c>
      <c r="C205" s="895"/>
      <c r="D205" s="895"/>
      <c r="E205" s="895"/>
      <c r="F205" s="895"/>
      <c r="G205" s="895"/>
      <c r="H205" s="895"/>
      <c r="I205" s="896"/>
      <c r="J205" s="896"/>
      <c r="K205" s="896"/>
      <c r="L205" s="896"/>
      <c r="M205" s="502"/>
    </row>
    <row r="206" spans="1:14" ht="30" customHeight="1" x14ac:dyDescent="0.2">
      <c r="A206" s="176"/>
      <c r="B206" s="895" t="s">
        <v>393</v>
      </c>
      <c r="C206" s="895"/>
      <c r="D206" s="895"/>
      <c r="E206" s="895"/>
      <c r="F206" s="895"/>
      <c r="G206" s="895"/>
      <c r="H206" s="895"/>
      <c r="I206" s="896"/>
      <c r="J206" s="896"/>
      <c r="K206" s="896"/>
      <c r="L206" s="896"/>
      <c r="M206" s="502"/>
    </row>
    <row r="207" spans="1:14" ht="32.25" customHeight="1" x14ac:dyDescent="0.2">
      <c r="A207" s="176"/>
      <c r="B207" s="895" t="s">
        <v>394</v>
      </c>
      <c r="C207" s="895"/>
      <c r="D207" s="895"/>
      <c r="E207" s="895"/>
      <c r="F207" s="895"/>
      <c r="G207" s="895"/>
      <c r="H207" s="895"/>
      <c r="I207" s="896"/>
      <c r="J207" s="896"/>
      <c r="K207" s="896"/>
      <c r="L207" s="896"/>
      <c r="M207" s="502"/>
    </row>
    <row r="208" spans="1:14" ht="43.5" customHeight="1" x14ac:dyDescent="0.2">
      <c r="A208" s="176"/>
      <c r="B208" s="897" t="s">
        <v>395</v>
      </c>
      <c r="C208" s="898"/>
      <c r="D208" s="898"/>
      <c r="E208" s="898"/>
      <c r="F208" s="898"/>
      <c r="G208" s="898"/>
      <c r="H208" s="899"/>
      <c r="I208" s="896"/>
      <c r="J208" s="896"/>
      <c r="K208" s="896"/>
      <c r="L208" s="896"/>
      <c r="M208" s="502"/>
    </row>
    <row r="209" spans="1:14" ht="35.25" customHeight="1" x14ac:dyDescent="0.2">
      <c r="A209" s="176"/>
      <c r="B209" s="895" t="s">
        <v>396</v>
      </c>
      <c r="C209" s="895"/>
      <c r="D209" s="895"/>
      <c r="E209" s="895"/>
      <c r="F209" s="895"/>
      <c r="G209" s="895"/>
      <c r="H209" s="895"/>
      <c r="I209" s="896"/>
      <c r="J209" s="896"/>
      <c r="K209" s="896"/>
      <c r="L209" s="896"/>
      <c r="M209" s="502"/>
    </row>
    <row r="210" spans="1:14" ht="29.25" customHeight="1" x14ac:dyDescent="0.2">
      <c r="A210" s="176"/>
      <c r="B210" s="895" t="s">
        <v>397</v>
      </c>
      <c r="C210" s="895"/>
      <c r="D210" s="895"/>
      <c r="E210" s="895"/>
      <c r="F210" s="895"/>
      <c r="G210" s="895"/>
      <c r="H210" s="895"/>
      <c r="I210" s="896"/>
      <c r="J210" s="896"/>
      <c r="K210" s="896"/>
      <c r="L210" s="896"/>
      <c r="M210" s="502"/>
    </row>
    <row r="211" spans="1:14" ht="30.75" customHeight="1" x14ac:dyDescent="0.2">
      <c r="A211" s="176"/>
      <c r="B211" s="895" t="s">
        <v>398</v>
      </c>
      <c r="C211" s="895"/>
      <c r="D211" s="895"/>
      <c r="E211" s="895"/>
      <c r="F211" s="895"/>
      <c r="G211" s="895"/>
      <c r="H211" s="895"/>
      <c r="I211" s="896"/>
      <c r="J211" s="896"/>
      <c r="K211" s="896"/>
      <c r="L211" s="896"/>
      <c r="M211" s="502"/>
    </row>
    <row r="212" spans="1:14" s="3" customFormat="1" x14ac:dyDescent="0.2">
      <c r="A212" s="176"/>
      <c r="B212" s="176"/>
      <c r="C212" s="176"/>
      <c r="D212" s="176"/>
      <c r="E212" s="176"/>
      <c r="F212" s="176"/>
      <c r="G212" s="176"/>
      <c r="H212" s="176"/>
      <c r="I212" s="176"/>
      <c r="J212" s="176"/>
      <c r="K212" s="176"/>
      <c r="L212" s="176"/>
      <c r="M212" s="502"/>
      <c r="N212" s="90"/>
    </row>
    <row r="213" spans="1:14" s="50" customFormat="1" x14ac:dyDescent="0.2">
      <c r="G213" s="69"/>
      <c r="M213" s="347"/>
      <c r="N213" s="49"/>
    </row>
    <row r="214" spans="1:14" ht="27.75" customHeight="1" x14ac:dyDescent="0.2">
      <c r="A214" s="939" t="s">
        <v>441</v>
      </c>
      <c r="B214" s="939"/>
      <c r="C214" s="939"/>
      <c r="D214" s="939"/>
      <c r="E214" s="939"/>
      <c r="F214" s="939"/>
      <c r="G214" s="939"/>
      <c r="H214" s="939"/>
      <c r="I214" s="939"/>
      <c r="J214" s="939"/>
      <c r="K214" s="939"/>
      <c r="L214" s="939"/>
      <c r="M214" s="940"/>
    </row>
    <row r="215" spans="1:14" s="3" customFormat="1" x14ac:dyDescent="0.2">
      <c r="G215" s="68"/>
      <c r="M215" s="52"/>
      <c r="N215" s="90"/>
    </row>
    <row r="216" spans="1:14" ht="27" customHeight="1" x14ac:dyDescent="0.25">
      <c r="A216" s="941" t="s">
        <v>442</v>
      </c>
      <c r="B216" s="942"/>
      <c r="C216" s="942"/>
      <c r="D216" s="942"/>
      <c r="E216" s="942"/>
      <c r="F216" s="942"/>
      <c r="G216" s="942"/>
      <c r="H216" s="942"/>
      <c r="I216" s="942"/>
      <c r="J216" s="942"/>
      <c r="K216" s="942"/>
      <c r="L216" s="942"/>
      <c r="M216" s="943"/>
    </row>
    <row r="217" spans="1:14" s="3" customFormat="1" x14ac:dyDescent="0.2">
      <c r="A217" s="176"/>
      <c r="B217" s="176"/>
      <c r="C217" s="176"/>
      <c r="D217" s="176"/>
      <c r="E217" s="176"/>
      <c r="F217" s="176"/>
      <c r="G217" s="176"/>
      <c r="H217" s="176"/>
      <c r="I217" s="176"/>
      <c r="J217" s="176"/>
      <c r="K217" s="176"/>
      <c r="L217" s="176"/>
      <c r="M217" s="176"/>
      <c r="N217" s="90"/>
    </row>
    <row r="218" spans="1:14" ht="57.75" customHeight="1" x14ac:dyDescent="0.2">
      <c r="A218" s="176"/>
      <c r="B218" s="944" t="s">
        <v>443</v>
      </c>
      <c r="C218" s="945"/>
      <c r="D218" s="945"/>
      <c r="E218" s="945"/>
      <c r="F218" s="945"/>
      <c r="G218" s="946"/>
      <c r="H218" s="947" t="s">
        <v>444</v>
      </c>
      <c r="I218" s="947"/>
      <c r="J218" s="947"/>
      <c r="K218" s="947"/>
      <c r="L218" s="947"/>
      <c r="M218" s="176"/>
    </row>
    <row r="219" spans="1:14" ht="36" customHeight="1" x14ac:dyDescent="0.2">
      <c r="A219" s="176"/>
      <c r="B219" s="948" t="s">
        <v>445</v>
      </c>
      <c r="C219" s="948"/>
      <c r="D219" s="948"/>
      <c r="E219" s="887"/>
      <c r="F219" s="887"/>
      <c r="G219" s="887"/>
      <c r="H219" s="887"/>
      <c r="I219" s="887"/>
      <c r="J219" s="887"/>
      <c r="K219" s="887"/>
      <c r="L219" s="887"/>
      <c r="M219" s="176"/>
    </row>
    <row r="220" spans="1:14" ht="28.5" customHeight="1" x14ac:dyDescent="0.2">
      <c r="A220" s="176"/>
      <c r="B220" s="879" t="s">
        <v>316</v>
      </c>
      <c r="C220" s="879"/>
      <c r="D220" s="879"/>
      <c r="E220" s="887"/>
      <c r="F220" s="887"/>
      <c r="G220" s="887"/>
      <c r="H220" s="887"/>
      <c r="I220" s="887"/>
      <c r="J220" s="887"/>
      <c r="K220" s="887"/>
      <c r="L220" s="887"/>
      <c r="M220" s="176"/>
    </row>
    <row r="221" spans="1:14" ht="42" customHeight="1" x14ac:dyDescent="0.2">
      <c r="A221" s="176"/>
      <c r="B221" s="878" t="s">
        <v>446</v>
      </c>
      <c r="C221" s="878"/>
      <c r="D221" s="878"/>
      <c r="E221" s="887"/>
      <c r="F221" s="887"/>
      <c r="G221" s="887"/>
      <c r="H221" s="887"/>
      <c r="I221" s="887"/>
      <c r="J221" s="887"/>
      <c r="K221" s="887"/>
      <c r="L221" s="887"/>
      <c r="M221" s="176"/>
    </row>
    <row r="222" spans="1:14" s="3" customFormat="1" x14ac:dyDescent="0.2">
      <c r="A222" s="176"/>
      <c r="B222" s="176"/>
      <c r="C222" s="176"/>
      <c r="D222" s="176"/>
      <c r="E222" s="176"/>
      <c r="F222" s="176"/>
      <c r="G222" s="176"/>
      <c r="H222" s="176"/>
      <c r="I222" s="176"/>
      <c r="J222" s="176"/>
      <c r="K222" s="176"/>
      <c r="L222" s="176"/>
      <c r="M222" s="176"/>
      <c r="N222" s="90"/>
    </row>
    <row r="223" spans="1:14" s="50" customFormat="1" x14ac:dyDescent="0.2">
      <c r="A223" s="176"/>
      <c r="B223" s="176"/>
      <c r="C223" s="176"/>
      <c r="D223" s="176"/>
      <c r="E223" s="176"/>
      <c r="F223" s="176"/>
      <c r="G223" s="176"/>
      <c r="H223" s="176"/>
      <c r="I223" s="176"/>
      <c r="J223" s="176"/>
      <c r="K223" s="176"/>
      <c r="L223" s="176"/>
      <c r="M223" s="176"/>
      <c r="N223" s="49"/>
    </row>
    <row r="224" spans="1:14" s="66" customFormat="1" ht="20.25" customHeight="1" x14ac:dyDescent="0.2">
      <c r="A224" s="176"/>
      <c r="B224" s="180"/>
      <c r="C224" s="179"/>
      <c r="D224" s="181" t="s">
        <v>447</v>
      </c>
      <c r="E224" s="937"/>
      <c r="F224" s="938"/>
      <c r="G224" s="182"/>
      <c r="H224" s="181" t="s">
        <v>448</v>
      </c>
      <c r="I224" s="937"/>
      <c r="J224" s="938"/>
      <c r="K224" s="182"/>
      <c r="L224" s="179"/>
      <c r="M224" s="176"/>
      <c r="N224" s="92"/>
    </row>
    <row r="225" spans="1:14" s="3" customFormat="1" x14ac:dyDescent="0.2">
      <c r="A225" s="176"/>
      <c r="B225" s="176"/>
      <c r="C225" s="176"/>
      <c r="D225" s="176"/>
      <c r="E225" s="183"/>
      <c r="F225" s="183"/>
      <c r="G225" s="178"/>
      <c r="H225" s="176"/>
      <c r="I225" s="183"/>
      <c r="J225" s="183"/>
      <c r="K225" s="176"/>
      <c r="L225" s="176"/>
      <c r="M225" s="176"/>
      <c r="N225" s="90"/>
    </row>
    <row r="226" spans="1:14" s="2" customFormat="1" x14ac:dyDescent="0.2">
      <c r="A226" s="3"/>
      <c r="B226" s="3"/>
      <c r="C226" s="3"/>
      <c r="D226" s="3"/>
      <c r="E226" s="3"/>
      <c r="F226" s="3"/>
      <c r="G226" s="68"/>
      <c r="H226" s="3"/>
      <c r="I226" s="3"/>
      <c r="J226" s="3"/>
      <c r="K226" s="3"/>
      <c r="L226" s="3"/>
      <c r="M226" s="52"/>
      <c r="N226" s="48"/>
    </row>
    <row r="227" spans="1:14" s="2" customFormat="1" x14ac:dyDescent="0.2">
      <c r="G227" s="65"/>
      <c r="M227" s="47"/>
      <c r="N227" s="48"/>
    </row>
    <row r="228" spans="1:14" s="2" customFormat="1" x14ac:dyDescent="0.2">
      <c r="G228" s="65"/>
      <c r="M228" s="47"/>
      <c r="N228" s="48"/>
    </row>
    <row r="229" spans="1:14" s="2" customFormat="1" x14ac:dyDescent="0.2">
      <c r="G229" s="65"/>
      <c r="M229" s="47"/>
      <c r="N229" s="48"/>
    </row>
    <row r="230" spans="1:14" s="2" customFormat="1" x14ac:dyDescent="0.2">
      <c r="G230" s="65"/>
      <c r="M230" s="47"/>
      <c r="N230" s="48"/>
    </row>
    <row r="231" spans="1:14" s="2" customFormat="1" x14ac:dyDescent="0.2">
      <c r="G231" s="65"/>
      <c r="M231" s="47"/>
      <c r="N231" s="48"/>
    </row>
    <row r="232" spans="1:14" s="2" customFormat="1" x14ac:dyDescent="0.2">
      <c r="G232" s="65"/>
      <c r="M232" s="47"/>
      <c r="N232" s="48"/>
    </row>
    <row r="233" spans="1:14" s="2" customFormat="1" x14ac:dyDescent="0.2">
      <c r="G233" s="65"/>
      <c r="M233" s="47"/>
      <c r="N233" s="48"/>
    </row>
    <row r="234" spans="1:14" s="2" customFormat="1" x14ac:dyDescent="0.2">
      <c r="G234" s="65"/>
      <c r="M234" s="47"/>
      <c r="N234" s="48"/>
    </row>
    <row r="235" spans="1:14" s="2" customFormat="1" x14ac:dyDescent="0.2">
      <c r="G235" s="65"/>
      <c r="M235" s="47"/>
      <c r="N235" s="48"/>
    </row>
    <row r="236" spans="1:14" s="2" customFormat="1" x14ac:dyDescent="0.2">
      <c r="G236" s="65"/>
      <c r="M236" s="47"/>
      <c r="N236" s="48"/>
    </row>
    <row r="237" spans="1:14" s="2" customFormat="1" x14ac:dyDescent="0.2">
      <c r="G237" s="65"/>
      <c r="M237" s="47"/>
      <c r="N237" s="48"/>
    </row>
    <row r="238" spans="1:14" s="50" customFormat="1" x14ac:dyDescent="0.2">
      <c r="G238" s="69"/>
      <c r="M238" s="347"/>
      <c r="N238" s="49"/>
    </row>
  </sheetData>
  <mergeCells count="334">
    <mergeCell ref="E224:F224"/>
    <mergeCell ref="I224:J224"/>
    <mergeCell ref="B220:D220"/>
    <mergeCell ref="E220:G220"/>
    <mergeCell ref="H220:L220"/>
    <mergeCell ref="B221:D221"/>
    <mergeCell ref="E221:G221"/>
    <mergeCell ref="H221:L221"/>
    <mergeCell ref="A214:M214"/>
    <mergeCell ref="A216:M216"/>
    <mergeCell ref="B218:G218"/>
    <mergeCell ref="H218:L218"/>
    <mergeCell ref="B219:D219"/>
    <mergeCell ref="E219:G219"/>
    <mergeCell ref="H219:L219"/>
    <mergeCell ref="B209:H209"/>
    <mergeCell ref="I209:L209"/>
    <mergeCell ref="B210:H210"/>
    <mergeCell ref="I210:L210"/>
    <mergeCell ref="B211:H211"/>
    <mergeCell ref="I211:L211"/>
    <mergeCell ref="B206:H206"/>
    <mergeCell ref="I206:L206"/>
    <mergeCell ref="B207:H207"/>
    <mergeCell ref="I207:L207"/>
    <mergeCell ref="B208:H208"/>
    <mergeCell ref="I208:L208"/>
    <mergeCell ref="B196:L196"/>
    <mergeCell ref="C198:K198"/>
    <mergeCell ref="B200:K200"/>
    <mergeCell ref="B204:H204"/>
    <mergeCell ref="I204:L204"/>
    <mergeCell ref="B205:H205"/>
    <mergeCell ref="I205:L205"/>
    <mergeCell ref="B194:G194"/>
    <mergeCell ref="H194:I194"/>
    <mergeCell ref="J194:L194"/>
    <mergeCell ref="B195:G195"/>
    <mergeCell ref="H195:I195"/>
    <mergeCell ref="J195:L195"/>
    <mergeCell ref="B192:G192"/>
    <mergeCell ref="H192:I192"/>
    <mergeCell ref="J192:L192"/>
    <mergeCell ref="B193:G193"/>
    <mergeCell ref="H193:I193"/>
    <mergeCell ref="J193:L193"/>
    <mergeCell ref="B190:G190"/>
    <mergeCell ref="H190:I190"/>
    <mergeCell ref="J190:L190"/>
    <mergeCell ref="B191:G191"/>
    <mergeCell ref="H191:I191"/>
    <mergeCell ref="J191:L191"/>
    <mergeCell ref="A182:M182"/>
    <mergeCell ref="B184:L184"/>
    <mergeCell ref="B186:L186"/>
    <mergeCell ref="B188:I188"/>
    <mergeCell ref="J188:L188"/>
    <mergeCell ref="B189:G189"/>
    <mergeCell ref="H189:I189"/>
    <mergeCell ref="J189:L189"/>
    <mergeCell ref="B177:C179"/>
    <mergeCell ref="D177:E177"/>
    <mergeCell ref="F177:H177"/>
    <mergeCell ref="I177:L177"/>
    <mergeCell ref="D178:E178"/>
    <mergeCell ref="F178:H178"/>
    <mergeCell ref="I178:L178"/>
    <mergeCell ref="D179:E179"/>
    <mergeCell ref="F179:H179"/>
    <mergeCell ref="I179:L179"/>
    <mergeCell ref="B171:G171"/>
    <mergeCell ref="H171:L171"/>
    <mergeCell ref="A174:M174"/>
    <mergeCell ref="B176:C176"/>
    <mergeCell ref="D176:E176"/>
    <mergeCell ref="F176:H176"/>
    <mergeCell ref="I176:L176"/>
    <mergeCell ref="B167:G167"/>
    <mergeCell ref="H167:L167"/>
    <mergeCell ref="B169:G169"/>
    <mergeCell ref="H169:L169"/>
    <mergeCell ref="B170:G170"/>
    <mergeCell ref="H170:L170"/>
    <mergeCell ref="C160:K160"/>
    <mergeCell ref="B162:K162"/>
    <mergeCell ref="B163:K163"/>
    <mergeCell ref="B165:G165"/>
    <mergeCell ref="H165:L165"/>
    <mergeCell ref="B166:G166"/>
    <mergeCell ref="H166:L166"/>
    <mergeCell ref="B157:C157"/>
    <mergeCell ref="D157:E157"/>
    <mergeCell ref="F157:H157"/>
    <mergeCell ref="I157:J157"/>
    <mergeCell ref="K157:L157"/>
    <mergeCell ref="B158:C158"/>
    <mergeCell ref="D158:E158"/>
    <mergeCell ref="F158:H158"/>
    <mergeCell ref="I158:J158"/>
    <mergeCell ref="K158:L158"/>
    <mergeCell ref="C151:K151"/>
    <mergeCell ref="B153:K153"/>
    <mergeCell ref="B155:C156"/>
    <mergeCell ref="D155:E156"/>
    <mergeCell ref="F155:L155"/>
    <mergeCell ref="F156:H156"/>
    <mergeCell ref="I156:J156"/>
    <mergeCell ref="K156:L156"/>
    <mergeCell ref="C145:K145"/>
    <mergeCell ref="B147:H147"/>
    <mergeCell ref="I147:L147"/>
    <mergeCell ref="B148:H148"/>
    <mergeCell ref="I148:L148"/>
    <mergeCell ref="B149:H149"/>
    <mergeCell ref="I149:L149"/>
    <mergeCell ref="B141:H141"/>
    <mergeCell ref="I141:L141"/>
    <mergeCell ref="B142:H142"/>
    <mergeCell ref="I142:L142"/>
    <mergeCell ref="B143:H143"/>
    <mergeCell ref="I143:L143"/>
    <mergeCell ref="B138:H138"/>
    <mergeCell ref="I138:L138"/>
    <mergeCell ref="B139:H139"/>
    <mergeCell ref="I139:L139"/>
    <mergeCell ref="B140:H140"/>
    <mergeCell ref="I140:L140"/>
    <mergeCell ref="C130:K130"/>
    <mergeCell ref="B132:K132"/>
    <mergeCell ref="B136:H136"/>
    <mergeCell ref="I136:L136"/>
    <mergeCell ref="B137:H137"/>
    <mergeCell ref="I137:L137"/>
    <mergeCell ref="B126:H126"/>
    <mergeCell ref="I126:L126"/>
    <mergeCell ref="B127:H127"/>
    <mergeCell ref="I127:L127"/>
    <mergeCell ref="B128:H128"/>
    <mergeCell ref="I128:L128"/>
    <mergeCell ref="B121:D121"/>
    <mergeCell ref="E121:H121"/>
    <mergeCell ref="I121:L121"/>
    <mergeCell ref="C123:K123"/>
    <mergeCell ref="B125:H125"/>
    <mergeCell ref="I125:L125"/>
    <mergeCell ref="E118:H118"/>
    <mergeCell ref="I118:L118"/>
    <mergeCell ref="E119:H119"/>
    <mergeCell ref="I119:L119"/>
    <mergeCell ref="B120:D120"/>
    <mergeCell ref="E120:H120"/>
    <mergeCell ref="I120:L120"/>
    <mergeCell ref="E115:H115"/>
    <mergeCell ref="I115:L115"/>
    <mergeCell ref="E116:H116"/>
    <mergeCell ref="I116:L116"/>
    <mergeCell ref="E117:H117"/>
    <mergeCell ref="I117:L117"/>
    <mergeCell ref="I109:L109"/>
    <mergeCell ref="B111:L111"/>
    <mergeCell ref="B112:D112"/>
    <mergeCell ref="E112:H112"/>
    <mergeCell ref="I112:L112"/>
    <mergeCell ref="B113:D119"/>
    <mergeCell ref="E113:H113"/>
    <mergeCell ref="I113:L113"/>
    <mergeCell ref="E114:H114"/>
    <mergeCell ref="I114:L114"/>
    <mergeCell ref="B105:L105"/>
    <mergeCell ref="B106:D106"/>
    <mergeCell ref="E106:H106"/>
    <mergeCell ref="I106:L106"/>
    <mergeCell ref="B107:D109"/>
    <mergeCell ref="E107:H107"/>
    <mergeCell ref="I107:L107"/>
    <mergeCell ref="E108:H108"/>
    <mergeCell ref="I108:L108"/>
    <mergeCell ref="E109:H109"/>
    <mergeCell ref="B98:D99"/>
    <mergeCell ref="E98:H98"/>
    <mergeCell ref="I98:L98"/>
    <mergeCell ref="E99:H99"/>
    <mergeCell ref="I99:L99"/>
    <mergeCell ref="B100:D103"/>
    <mergeCell ref="E100:H100"/>
    <mergeCell ref="I100:L100"/>
    <mergeCell ref="E101:H101"/>
    <mergeCell ref="I101:L101"/>
    <mergeCell ref="E102:H102"/>
    <mergeCell ref="I102:L102"/>
    <mergeCell ref="E103:H103"/>
    <mergeCell ref="I103:L103"/>
    <mergeCell ref="I90:L90"/>
    <mergeCell ref="E91:H91"/>
    <mergeCell ref="I91:L91"/>
    <mergeCell ref="E92:H92"/>
    <mergeCell ref="I92:L92"/>
    <mergeCell ref="B96:D97"/>
    <mergeCell ref="E96:H96"/>
    <mergeCell ref="I96:L96"/>
    <mergeCell ref="E97:H97"/>
    <mergeCell ref="I97:L97"/>
    <mergeCell ref="I86:L86"/>
    <mergeCell ref="E87:H87"/>
    <mergeCell ref="I87:L87"/>
    <mergeCell ref="E88:H88"/>
    <mergeCell ref="I88:L88"/>
    <mergeCell ref="E89:H89"/>
    <mergeCell ref="I89:L89"/>
    <mergeCell ref="B82:L82"/>
    <mergeCell ref="B83:D83"/>
    <mergeCell ref="E83:H83"/>
    <mergeCell ref="I83:L83"/>
    <mergeCell ref="B84:D95"/>
    <mergeCell ref="E84:H84"/>
    <mergeCell ref="I84:L84"/>
    <mergeCell ref="E85:H85"/>
    <mergeCell ref="I85:L85"/>
    <mergeCell ref="E86:H86"/>
    <mergeCell ref="E93:H93"/>
    <mergeCell ref="I93:L93"/>
    <mergeCell ref="E94:H94"/>
    <mergeCell ref="I94:L94"/>
    <mergeCell ref="E95:H95"/>
    <mergeCell ref="I95:L95"/>
    <mergeCell ref="E90:H90"/>
    <mergeCell ref="B71:D74"/>
    <mergeCell ref="E71:H71"/>
    <mergeCell ref="I71:L71"/>
    <mergeCell ref="E72:H72"/>
    <mergeCell ref="I72:L72"/>
    <mergeCell ref="E73:H73"/>
    <mergeCell ref="I73:L73"/>
    <mergeCell ref="E74:H74"/>
    <mergeCell ref="B78:D80"/>
    <mergeCell ref="E78:H78"/>
    <mergeCell ref="I78:L78"/>
    <mergeCell ref="E79:H79"/>
    <mergeCell ref="I79:L79"/>
    <mergeCell ref="E80:H80"/>
    <mergeCell ref="I80:L80"/>
    <mergeCell ref="I74:L74"/>
    <mergeCell ref="B75:D77"/>
    <mergeCell ref="E75:H75"/>
    <mergeCell ref="I75:L75"/>
    <mergeCell ref="E76:H76"/>
    <mergeCell ref="I76:L76"/>
    <mergeCell ref="E77:H77"/>
    <mergeCell ref="I77:L77"/>
    <mergeCell ref="B60:D60"/>
    <mergeCell ref="E60:H60"/>
    <mergeCell ref="I60:L60"/>
    <mergeCell ref="B61:D70"/>
    <mergeCell ref="E61:H61"/>
    <mergeCell ref="I61:L61"/>
    <mergeCell ref="E62:H62"/>
    <mergeCell ref="I62:L62"/>
    <mergeCell ref="E63:H63"/>
    <mergeCell ref="I63:L63"/>
    <mergeCell ref="E67:H67"/>
    <mergeCell ref="I67:L67"/>
    <mergeCell ref="E68:H68"/>
    <mergeCell ref="I68:L68"/>
    <mergeCell ref="E69:H69"/>
    <mergeCell ref="I69:L69"/>
    <mergeCell ref="E64:H64"/>
    <mergeCell ref="I64:L64"/>
    <mergeCell ref="E65:H65"/>
    <mergeCell ref="I65:L65"/>
    <mergeCell ref="E66:H66"/>
    <mergeCell ref="I66:L66"/>
    <mergeCell ref="E70:H70"/>
    <mergeCell ref="I70:L70"/>
    <mergeCell ref="A55:M55"/>
    <mergeCell ref="B57:L57"/>
    <mergeCell ref="B58:L58"/>
    <mergeCell ref="B59:L59"/>
    <mergeCell ref="I48:L48"/>
    <mergeCell ref="E49:H49"/>
    <mergeCell ref="I49:L49"/>
    <mergeCell ref="E50:H50"/>
    <mergeCell ref="I50:L50"/>
    <mergeCell ref="E51:H51"/>
    <mergeCell ref="I51:L51"/>
    <mergeCell ref="B44:H44"/>
    <mergeCell ref="I44:L44"/>
    <mergeCell ref="B45:D52"/>
    <mergeCell ref="E45:H45"/>
    <mergeCell ref="I45:L45"/>
    <mergeCell ref="E46:H46"/>
    <mergeCell ref="I46:L46"/>
    <mergeCell ref="E47:H47"/>
    <mergeCell ref="I47:L47"/>
    <mergeCell ref="E48:H48"/>
    <mergeCell ref="E52:H52"/>
    <mergeCell ref="I52:L52"/>
    <mergeCell ref="B37:L37"/>
    <mergeCell ref="A40:M40"/>
    <mergeCell ref="B42:H42"/>
    <mergeCell ref="I42:L42"/>
    <mergeCell ref="B43:H43"/>
    <mergeCell ref="I43:L43"/>
    <mergeCell ref="H24:L24"/>
    <mergeCell ref="B25:F25"/>
    <mergeCell ref="G25:L25"/>
    <mergeCell ref="A28:M28"/>
    <mergeCell ref="A30:A31"/>
    <mergeCell ref="B30:B31"/>
    <mergeCell ref="C30:C31"/>
    <mergeCell ref="D30:D31"/>
    <mergeCell ref="E30:H30"/>
    <mergeCell ref="I30:L30"/>
    <mergeCell ref="D1:M1"/>
    <mergeCell ref="A3:M3"/>
    <mergeCell ref="B5:K5"/>
    <mergeCell ref="B6:F24"/>
    <mergeCell ref="H6:L6"/>
    <mergeCell ref="H7:L7"/>
    <mergeCell ref="H8:L8"/>
    <mergeCell ref="H9:L9"/>
    <mergeCell ref="H10:L10"/>
    <mergeCell ref="H11:L11"/>
    <mergeCell ref="H18:L18"/>
    <mergeCell ref="H19:L19"/>
    <mergeCell ref="H20:L20"/>
    <mergeCell ref="H21:L21"/>
    <mergeCell ref="H22:L22"/>
    <mergeCell ref="H23:L23"/>
    <mergeCell ref="H12:L12"/>
    <mergeCell ref="H13:L13"/>
    <mergeCell ref="H14:L14"/>
    <mergeCell ref="H15:L15"/>
    <mergeCell ref="H16:L16"/>
    <mergeCell ref="H17:L17"/>
  </mergeCells>
  <conditionalFormatting sqref="G25:L25">
    <cfRule type="containsBlanks" dxfId="150" priority="31">
      <formula>LEN(TRIM(G25))=0</formula>
    </cfRule>
  </conditionalFormatting>
  <conditionalFormatting sqref="I43">
    <cfRule type="containsBlanks" dxfId="149" priority="30">
      <formula>LEN(TRIM(I43))=0</formula>
    </cfRule>
  </conditionalFormatting>
  <conditionalFormatting sqref="I44">
    <cfRule type="containsBlanks" dxfId="148" priority="29">
      <formula>LEN(TRIM(I44))=0</formula>
    </cfRule>
  </conditionalFormatting>
  <conditionalFormatting sqref="I45">
    <cfRule type="containsBlanks" dxfId="147" priority="28">
      <formula>LEN(TRIM(I45))=0</formula>
    </cfRule>
  </conditionalFormatting>
  <conditionalFormatting sqref="F177 I137">
    <cfRule type="containsText" dxfId="146" priority="26" operator="containsText" text="?">
      <formula>NOT(ISERROR(SEARCH("?",F137)))</formula>
    </cfRule>
    <cfRule type="containsBlanks" dxfId="145" priority="27">
      <formula>LEN(TRIM(F137))=0</formula>
    </cfRule>
  </conditionalFormatting>
  <conditionalFormatting sqref="L132">
    <cfRule type="containsText" dxfId="144" priority="24" operator="containsText" text="?">
      <formula>NOT(ISERROR(SEARCH("?",L132)))</formula>
    </cfRule>
    <cfRule type="containsBlanks" dxfId="143" priority="25">
      <formula>LEN(TRIM(L132))=0</formula>
    </cfRule>
  </conditionalFormatting>
  <conditionalFormatting sqref="L5">
    <cfRule type="containsText" dxfId="142" priority="22" operator="containsText" text="?">
      <formula>NOT(ISERROR(SEARCH("?",L5)))</formula>
    </cfRule>
    <cfRule type="containsBlanks" dxfId="141" priority="23">
      <formula>LEN(TRIM(L5))=0</formula>
    </cfRule>
  </conditionalFormatting>
  <conditionalFormatting sqref="H189">
    <cfRule type="containsText" dxfId="140" priority="20" operator="containsText" text="?">
      <formula>NOT(ISERROR(SEARCH("?",H189)))</formula>
    </cfRule>
    <cfRule type="containsBlanks" dxfId="139" priority="21">
      <formula>LEN(TRIM(H189))=0</formula>
    </cfRule>
  </conditionalFormatting>
  <conditionalFormatting sqref="G6:G24">
    <cfRule type="containsText" dxfId="138" priority="18" operator="containsText" text="?">
      <formula>NOT(ISERROR(SEARCH("?",G6)))</formula>
    </cfRule>
    <cfRule type="containsBlanks" dxfId="137" priority="19">
      <formula>LEN(TRIM(G6))=0</formula>
    </cfRule>
  </conditionalFormatting>
  <conditionalFormatting sqref="I46:I52">
    <cfRule type="containsBlanks" dxfId="136" priority="17">
      <formula>LEN(TRIM(I46))=0</formula>
    </cfRule>
  </conditionalFormatting>
  <conditionalFormatting sqref="I138:I143">
    <cfRule type="containsText" dxfId="135" priority="15" operator="containsText" text="?">
      <formula>NOT(ISERROR(SEARCH("?",I138)))</formula>
    </cfRule>
    <cfRule type="containsBlanks" dxfId="134" priority="16">
      <formula>LEN(TRIM(I138))=0</formula>
    </cfRule>
  </conditionalFormatting>
  <conditionalFormatting sqref="I148:I149">
    <cfRule type="containsText" dxfId="133" priority="13" operator="containsText" text="?">
      <formula>NOT(ISERROR(SEARCH("?",I148)))</formula>
    </cfRule>
    <cfRule type="containsBlanks" dxfId="132" priority="14">
      <formula>LEN(TRIM(I148))=0</formula>
    </cfRule>
  </conditionalFormatting>
  <conditionalFormatting sqref="L153">
    <cfRule type="containsText" dxfId="131" priority="11" operator="containsText" text="?">
      <formula>NOT(ISERROR(SEARCH("?",L153)))</formula>
    </cfRule>
    <cfRule type="containsBlanks" dxfId="130" priority="12">
      <formula>LEN(TRIM(L153))=0</formula>
    </cfRule>
  </conditionalFormatting>
  <conditionalFormatting sqref="L162:L163">
    <cfRule type="containsText" dxfId="129" priority="9" operator="containsText" text="?">
      <formula>NOT(ISERROR(SEARCH("?",L162)))</formula>
    </cfRule>
    <cfRule type="containsBlanks" dxfId="128" priority="10">
      <formula>LEN(TRIM(L162))=0</formula>
    </cfRule>
  </conditionalFormatting>
  <conditionalFormatting sqref="F178:F179">
    <cfRule type="containsText" dxfId="127" priority="7" operator="containsText" text="?">
      <formula>NOT(ISERROR(SEARCH("?",F178)))</formula>
    </cfRule>
    <cfRule type="containsBlanks" dxfId="126" priority="8">
      <formula>LEN(TRIM(F178))=0</formula>
    </cfRule>
  </conditionalFormatting>
  <conditionalFormatting sqref="H190:H195">
    <cfRule type="containsText" dxfId="125" priority="5" operator="containsText" text="?">
      <formula>NOT(ISERROR(SEARCH("?",H190)))</formula>
    </cfRule>
    <cfRule type="containsBlanks" dxfId="124" priority="6">
      <formula>LEN(TRIM(H190))=0</formula>
    </cfRule>
  </conditionalFormatting>
  <conditionalFormatting sqref="L200">
    <cfRule type="containsText" dxfId="123" priority="3" operator="containsText" text="?">
      <formula>NOT(ISERROR(SEARCH("?",L200)))</formula>
    </cfRule>
    <cfRule type="containsBlanks" dxfId="122" priority="4">
      <formula>LEN(TRIM(L200))=0</formula>
    </cfRule>
  </conditionalFormatting>
  <conditionalFormatting sqref="I205:I211">
    <cfRule type="containsText" dxfId="121" priority="1" operator="containsText" text="?">
      <formula>NOT(ISERROR(SEARCH("?",I205)))</formula>
    </cfRule>
    <cfRule type="containsBlanks" dxfId="120" priority="2">
      <formula>LEN(TRIM(I205))=0</formula>
    </cfRule>
  </conditionalFormatting>
  <dataValidations count="5">
    <dataValidation type="list" allowBlank="1" showInputMessage="1" showErrorMessage="1" sqref="I45:L52" xr:uid="{AC928018-E17C-4A03-A745-E13AF5149539}">
      <formula1>"Select,Yes,Please complete point 3.3 of this questionnaire,No"</formula1>
    </dataValidation>
    <dataValidation type="list" allowBlank="1" showInputMessage="1" showErrorMessage="1" sqref="L5 G6:G24 L132 I137:L143 I148:L149 L153 L162:L163 F177:H179 H189:I195 L200 I205:L211" xr:uid="{DFEF2A67-3BA3-4A66-BCBE-177DC66C6C4E}">
      <formula1>"Yes,No"</formula1>
    </dataValidation>
    <dataValidation type="list" allowBlank="1" showInputMessage="1" showErrorMessage="1" sqref="I44:L44" xr:uid="{F410914F-3154-4452-95C1-900D4CF5404C}">
      <formula1>"Select,Yes,Please complete point 3.2 of this questionnaire,No"</formula1>
    </dataValidation>
    <dataValidation type="list" allowBlank="1" showInputMessage="1" showErrorMessage="1" sqref="I43:L43" xr:uid="{5FFA7861-FA78-466E-A557-45165BFFF379}">
      <formula1>"Select,Yes,Please complete point 3.1 of this questionnaire,No"</formula1>
    </dataValidation>
    <dataValidation type="list" allowBlank="1" showInputMessage="1" showErrorMessage="1" sqref="F180 C190:D195" xr:uid="{384459CC-07C8-42F7-85D2-88AA786F94FF}">
      <formula1>#REF!</formula1>
    </dataValidation>
  </dataValidations>
  <pageMargins left="0.70866141732283472" right="0.70866141732283472" top="0.74803149606299213" bottom="0.74803149606299213" header="0.31496062992125984" footer="0.31496062992125984"/>
  <pageSetup paperSize="9" scale="52" orientation="portrait" r:id="rId1"/>
  <headerFooter>
    <oddFooter>&amp;R&amp;8CERTI-F-1235.24_01/2025</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F7AE6-202D-431D-A46B-3CC95FC18F84}">
  <sheetPr>
    <tabColor rgb="FF0070C0"/>
  </sheetPr>
  <dimension ref="A1:XFD196"/>
  <sheetViews>
    <sheetView showGridLines="0" zoomScale="115" zoomScaleNormal="115" zoomScaleSheetLayoutView="100" zoomScalePageLayoutView="85" workbookViewId="0">
      <selection activeCell="H5" sqref="H5"/>
    </sheetView>
  </sheetViews>
  <sheetFormatPr baseColWidth="10" defaultRowHeight="12.75" x14ac:dyDescent="0.2"/>
  <cols>
    <col min="1" max="1" width="2.5703125" customWidth="1"/>
    <col min="2" max="2" width="13.28515625" customWidth="1"/>
    <col min="3" max="3" width="15.28515625" customWidth="1"/>
    <col min="4" max="5" width="7.7109375" customWidth="1"/>
    <col min="6" max="6" width="6.5703125" customWidth="1"/>
    <col min="7" max="12" width="7.7109375" customWidth="1"/>
    <col min="13" max="13" width="2.7109375" customWidth="1"/>
    <col min="27" max="27" width="48.7109375" style="2" hidden="1" customWidth="1"/>
  </cols>
  <sheetData>
    <row r="1" spans="1:27" ht="39.75" customHeight="1" x14ac:dyDescent="0.2">
      <c r="A1" s="188"/>
      <c r="B1" s="188"/>
      <c r="C1" s="189" t="s">
        <v>449</v>
      </c>
      <c r="D1" s="190"/>
      <c r="E1" s="190"/>
      <c r="F1" s="190"/>
      <c r="G1" s="190"/>
      <c r="H1" s="190"/>
      <c r="I1" s="190"/>
      <c r="J1" s="190"/>
      <c r="K1" s="190"/>
      <c r="L1" s="190"/>
      <c r="M1" s="190"/>
      <c r="N1" s="45"/>
    </row>
    <row r="2" spans="1:27" x14ac:dyDescent="0.2">
      <c r="A2" s="2"/>
      <c r="B2" s="2"/>
      <c r="C2" s="2"/>
      <c r="D2" s="2"/>
      <c r="E2" s="2"/>
      <c r="F2" s="2"/>
      <c r="G2" s="2"/>
      <c r="H2" s="2"/>
      <c r="I2" s="2"/>
      <c r="J2" s="2"/>
      <c r="K2" s="2"/>
      <c r="L2" s="47"/>
      <c r="M2" s="46"/>
      <c r="AA2" s="2" t="s">
        <v>24</v>
      </c>
    </row>
    <row r="3" spans="1:27" ht="15" x14ac:dyDescent="0.25">
      <c r="A3" s="949" t="s">
        <v>450</v>
      </c>
      <c r="B3" s="950"/>
      <c r="C3" s="950"/>
      <c r="D3" s="950"/>
      <c r="E3" s="950"/>
      <c r="F3" s="950"/>
      <c r="G3" s="950"/>
      <c r="H3" s="950"/>
      <c r="I3" s="950"/>
      <c r="J3" s="950"/>
      <c r="K3" s="950"/>
      <c r="L3" s="950"/>
      <c r="M3" s="950"/>
      <c r="T3" s="45"/>
    </row>
    <row r="4" spans="1:27" ht="21" customHeight="1" x14ac:dyDescent="0.25">
      <c r="A4" s="479"/>
      <c r="B4" s="479" t="s">
        <v>451</v>
      </c>
      <c r="C4" s="479"/>
      <c r="D4" s="479"/>
      <c r="E4" s="479"/>
      <c r="F4" s="479"/>
      <c r="G4" s="479"/>
      <c r="H4" s="479"/>
      <c r="I4" s="479"/>
      <c r="J4" s="479"/>
      <c r="K4" s="479"/>
      <c r="L4" s="479"/>
      <c r="M4" s="479"/>
      <c r="T4" s="45"/>
      <c r="AA4" s="2" t="s">
        <v>452</v>
      </c>
    </row>
    <row r="5" spans="1:27" ht="16.5" customHeight="1" x14ac:dyDescent="0.25">
      <c r="A5" s="480"/>
      <c r="B5" s="480" t="s">
        <v>453</v>
      </c>
      <c r="C5" s="480"/>
      <c r="D5" s="480"/>
      <c r="E5" s="480"/>
      <c r="F5" s="480"/>
      <c r="G5" s="480"/>
      <c r="H5" s="348"/>
      <c r="I5" s="480"/>
      <c r="J5" s="480"/>
      <c r="K5" s="480"/>
      <c r="L5" s="480"/>
      <c r="M5" s="479"/>
      <c r="AA5" s="2" t="s">
        <v>454</v>
      </c>
    </row>
    <row r="6" spans="1:27" ht="16.5" customHeight="1" x14ac:dyDescent="0.25">
      <c r="A6" s="480"/>
      <c r="B6" s="480" t="s">
        <v>455</v>
      </c>
      <c r="C6" s="480"/>
      <c r="D6" s="480"/>
      <c r="E6" s="480"/>
      <c r="F6" s="480"/>
      <c r="G6" s="480"/>
      <c r="H6" s="481"/>
      <c r="I6" s="481"/>
      <c r="J6" s="480"/>
      <c r="K6" s="480"/>
      <c r="L6" s="480"/>
      <c r="M6" s="479"/>
      <c r="AA6" s="2" t="s">
        <v>456</v>
      </c>
    </row>
    <row r="7" spans="1:27" ht="16.5" customHeight="1" x14ac:dyDescent="0.25">
      <c r="A7" s="480"/>
      <c r="B7" s="480" t="s">
        <v>457</v>
      </c>
      <c r="C7" s="480"/>
      <c r="D7" s="480"/>
      <c r="E7" s="480"/>
      <c r="F7" s="480"/>
      <c r="G7" s="480"/>
      <c r="H7" s="481"/>
      <c r="I7" s="481"/>
      <c r="J7" s="480"/>
      <c r="K7" s="480"/>
      <c r="L7" s="480"/>
      <c r="M7" s="479"/>
      <c r="AA7" s="2" t="s">
        <v>458</v>
      </c>
    </row>
    <row r="8" spans="1:27" ht="16.5" customHeight="1" x14ac:dyDescent="0.25">
      <c r="A8" s="480"/>
      <c r="B8" s="480" t="s">
        <v>459</v>
      </c>
      <c r="C8" s="480"/>
      <c r="D8" s="480"/>
      <c r="E8" s="480"/>
      <c r="F8" s="480"/>
      <c r="G8" s="480"/>
      <c r="H8" s="481"/>
      <c r="I8" s="481"/>
      <c r="J8" s="480"/>
      <c r="K8" s="480"/>
      <c r="L8" s="480"/>
      <c r="M8" s="479"/>
      <c r="AA8" s="2" t="s">
        <v>460</v>
      </c>
    </row>
    <row r="9" spans="1:27" ht="16.5" customHeight="1" x14ac:dyDescent="0.25">
      <c r="A9" s="480"/>
      <c r="B9" s="480" t="s">
        <v>461</v>
      </c>
      <c r="C9" s="480"/>
      <c r="D9" s="480"/>
      <c r="E9" s="480"/>
      <c r="F9" s="480"/>
      <c r="G9" s="480"/>
      <c r="H9" s="951"/>
      <c r="I9" s="952"/>
      <c r="J9" s="952"/>
      <c r="K9" s="952"/>
      <c r="L9" s="953"/>
      <c r="M9" s="479"/>
    </row>
    <row r="10" spans="1:27" ht="16.5" customHeight="1" x14ac:dyDescent="0.25">
      <c r="A10" s="480"/>
      <c r="B10" s="480" t="s">
        <v>462</v>
      </c>
      <c r="C10" s="480"/>
      <c r="D10" s="480"/>
      <c r="E10" s="480"/>
      <c r="F10" s="480"/>
      <c r="G10" s="480"/>
      <c r="H10" s="480"/>
      <c r="I10" s="480"/>
      <c r="J10" s="480"/>
      <c r="K10" s="480"/>
      <c r="L10" s="480"/>
      <c r="M10" s="479"/>
      <c r="AA10" s="2" t="s">
        <v>463</v>
      </c>
    </row>
    <row r="11" spans="1:27" ht="15" x14ac:dyDescent="0.25">
      <c r="A11" s="480"/>
      <c r="B11" s="480"/>
      <c r="C11" s="480"/>
      <c r="D11" s="480"/>
      <c r="E11" s="480"/>
      <c r="F11" s="480"/>
      <c r="G11" s="480"/>
      <c r="H11" s="480"/>
      <c r="I11" s="480"/>
      <c r="J11" s="480"/>
      <c r="K11" s="480"/>
      <c r="L11" s="480"/>
      <c r="M11" s="479"/>
      <c r="AA11" s="2" t="s">
        <v>464</v>
      </c>
    </row>
    <row r="12" spans="1:27" ht="15.75" customHeight="1" x14ac:dyDescent="0.25">
      <c r="A12" s="482"/>
      <c r="B12" s="482" t="s">
        <v>4</v>
      </c>
      <c r="C12" s="348"/>
      <c r="D12" s="954" t="s">
        <v>465</v>
      </c>
      <c r="E12" s="955"/>
      <c r="F12" s="956"/>
      <c r="G12" s="951"/>
      <c r="H12" s="952"/>
      <c r="I12" s="953"/>
      <c r="J12" s="480"/>
      <c r="K12" s="480"/>
      <c r="L12" s="480"/>
      <c r="M12" s="479"/>
      <c r="AA12" s="2" t="s">
        <v>466</v>
      </c>
    </row>
    <row r="13" spans="1:27" ht="15" x14ac:dyDescent="0.25">
      <c r="A13" s="480"/>
      <c r="B13" s="480"/>
      <c r="C13" s="480"/>
      <c r="D13" s="480"/>
      <c r="E13" s="480"/>
      <c r="F13" s="480"/>
      <c r="G13" s="480"/>
      <c r="H13" s="480"/>
      <c r="I13" s="480"/>
      <c r="J13" s="480"/>
      <c r="K13" s="480"/>
      <c r="L13" s="480"/>
      <c r="M13" s="479"/>
      <c r="AA13" s="2" t="s">
        <v>467</v>
      </c>
    </row>
    <row r="14" spans="1:27" ht="15" customHeight="1" x14ac:dyDescent="0.25">
      <c r="A14" s="479"/>
      <c r="B14" s="479" t="s">
        <v>468</v>
      </c>
      <c r="C14" s="479"/>
      <c r="D14" s="479"/>
      <c r="E14" s="479"/>
      <c r="F14" s="479"/>
      <c r="G14" s="479"/>
      <c r="H14" s="479"/>
      <c r="I14" s="479"/>
      <c r="J14" s="479"/>
      <c r="K14" s="479"/>
      <c r="L14" s="479"/>
      <c r="M14" s="479"/>
      <c r="AA14" s="2" t="s">
        <v>469</v>
      </c>
    </row>
    <row r="15" spans="1:27" ht="15" customHeight="1" x14ac:dyDescent="0.25">
      <c r="A15" s="479"/>
      <c r="B15" s="479" t="s">
        <v>470</v>
      </c>
      <c r="C15" s="479"/>
      <c r="D15" s="479"/>
      <c r="E15" s="479"/>
      <c r="F15" s="479"/>
      <c r="G15" s="479"/>
      <c r="H15" s="479"/>
      <c r="I15" s="479"/>
      <c r="J15" s="348"/>
      <c r="K15" s="479"/>
      <c r="L15" s="479"/>
      <c r="M15" s="479"/>
      <c r="AA15" s="2" t="s">
        <v>471</v>
      </c>
    </row>
    <row r="16" spans="1:27" ht="15" x14ac:dyDescent="0.25">
      <c r="A16" s="480"/>
      <c r="B16" s="483" t="s">
        <v>472</v>
      </c>
      <c r="C16" s="480"/>
      <c r="D16" s="480"/>
      <c r="E16" s="480"/>
      <c r="F16" s="480"/>
      <c r="G16" s="480"/>
      <c r="H16" s="480"/>
      <c r="I16" s="480"/>
      <c r="J16" s="480"/>
      <c r="K16" s="480"/>
      <c r="L16" s="480"/>
      <c r="M16" s="479"/>
    </row>
    <row r="17" spans="1:27" ht="17.25" customHeight="1" x14ac:dyDescent="0.25">
      <c r="A17" s="480"/>
      <c r="B17" s="957" t="s">
        <v>122</v>
      </c>
      <c r="C17" s="958"/>
      <c r="D17" s="957" t="s">
        <v>473</v>
      </c>
      <c r="E17" s="958"/>
      <c r="F17" s="958"/>
      <c r="G17" s="957" t="s">
        <v>124</v>
      </c>
      <c r="H17" s="958"/>
      <c r="I17" s="958"/>
      <c r="J17" s="957" t="s">
        <v>474</v>
      </c>
      <c r="K17" s="958"/>
      <c r="L17" s="958"/>
      <c r="M17" s="479"/>
      <c r="AA17" s="2" t="s">
        <v>475</v>
      </c>
    </row>
    <row r="18" spans="1:27" ht="24" customHeight="1" x14ac:dyDescent="0.25">
      <c r="A18" s="480"/>
      <c r="B18" s="959"/>
      <c r="C18" s="959"/>
      <c r="D18" s="959"/>
      <c r="E18" s="959"/>
      <c r="F18" s="959"/>
      <c r="G18" s="959"/>
      <c r="H18" s="959"/>
      <c r="I18" s="959"/>
      <c r="J18" s="959"/>
      <c r="K18" s="959"/>
      <c r="L18" s="959"/>
      <c r="M18" s="479"/>
      <c r="AA18" s="2" t="s">
        <v>464</v>
      </c>
    </row>
    <row r="19" spans="1:27" ht="24" customHeight="1" x14ac:dyDescent="0.25">
      <c r="A19" s="480"/>
      <c r="B19" s="959"/>
      <c r="C19" s="959"/>
      <c r="D19" s="959"/>
      <c r="E19" s="959"/>
      <c r="F19" s="959"/>
      <c r="G19" s="959"/>
      <c r="H19" s="959"/>
      <c r="I19" s="959"/>
      <c r="J19" s="959"/>
      <c r="K19" s="959"/>
      <c r="L19" s="959"/>
      <c r="M19" s="479"/>
      <c r="AA19" s="2" t="s">
        <v>476</v>
      </c>
    </row>
    <row r="20" spans="1:27" ht="24" customHeight="1" x14ac:dyDescent="0.25">
      <c r="A20" s="480"/>
      <c r="B20" s="959"/>
      <c r="C20" s="959"/>
      <c r="D20" s="959"/>
      <c r="E20" s="959"/>
      <c r="F20" s="959"/>
      <c r="G20" s="959"/>
      <c r="H20" s="959"/>
      <c r="I20" s="959"/>
      <c r="J20" s="959"/>
      <c r="K20" s="959"/>
      <c r="L20" s="959"/>
      <c r="M20" s="479"/>
      <c r="AA20" s="2" t="s">
        <v>477</v>
      </c>
    </row>
    <row r="21" spans="1:27" ht="15" x14ac:dyDescent="0.25">
      <c r="A21" s="480"/>
      <c r="B21" s="480"/>
      <c r="C21" s="480"/>
      <c r="D21" s="480"/>
      <c r="E21" s="480"/>
      <c r="F21" s="480"/>
      <c r="G21" s="480"/>
      <c r="H21" s="480"/>
      <c r="I21" s="480"/>
      <c r="J21" s="480"/>
      <c r="K21" s="480"/>
      <c r="L21" s="480"/>
      <c r="M21" s="479"/>
      <c r="AA21" s="2" t="s">
        <v>478</v>
      </c>
    </row>
    <row r="22" spans="1:27" ht="17.25" customHeight="1" x14ac:dyDescent="0.25">
      <c r="A22" s="480"/>
      <c r="B22" s="484" t="s">
        <v>479</v>
      </c>
      <c r="C22" s="484"/>
      <c r="D22" s="480"/>
      <c r="E22" s="480"/>
      <c r="F22" s="348"/>
      <c r="G22" s="480"/>
      <c r="H22" s="480"/>
      <c r="I22" s="480"/>
      <c r="J22" s="480"/>
      <c r="K22" s="480"/>
      <c r="L22" s="480"/>
      <c r="M22" s="479"/>
      <c r="AA22" s="2" t="s">
        <v>480</v>
      </c>
    </row>
    <row r="23" spans="1:27" ht="17.25" customHeight="1" x14ac:dyDescent="0.25">
      <c r="A23" s="480"/>
      <c r="B23" s="480"/>
      <c r="C23" s="480" t="s">
        <v>481</v>
      </c>
      <c r="D23" s="480"/>
      <c r="E23" s="480"/>
      <c r="F23" s="348"/>
      <c r="G23" s="480"/>
      <c r="H23" s="480"/>
      <c r="I23" s="480"/>
      <c r="J23" s="480"/>
      <c r="K23" s="480"/>
      <c r="L23" s="480"/>
      <c r="M23" s="479"/>
      <c r="AA23" s="2" t="s">
        <v>482</v>
      </c>
    </row>
    <row r="24" spans="1:27" ht="30.75" customHeight="1" x14ac:dyDescent="0.25">
      <c r="A24" s="479"/>
      <c r="B24" s="960" t="s">
        <v>483</v>
      </c>
      <c r="C24" s="961"/>
      <c r="D24" s="961"/>
      <c r="E24" s="961"/>
      <c r="F24" s="961"/>
      <c r="G24" s="961"/>
      <c r="H24" s="961"/>
      <c r="I24" s="961"/>
      <c r="J24" s="961"/>
      <c r="K24" s="961"/>
      <c r="L24" s="961"/>
      <c r="M24" s="479"/>
      <c r="AA24" s="2" t="s">
        <v>484</v>
      </c>
    </row>
    <row r="25" spans="1:27" ht="29.25" customHeight="1" x14ac:dyDescent="0.25">
      <c r="A25" s="480"/>
      <c r="B25" s="951"/>
      <c r="C25" s="952"/>
      <c r="D25" s="952"/>
      <c r="E25" s="952"/>
      <c r="F25" s="952"/>
      <c r="G25" s="952"/>
      <c r="H25" s="952"/>
      <c r="I25" s="952"/>
      <c r="J25" s="952"/>
      <c r="K25" s="952"/>
      <c r="L25" s="953"/>
      <c r="M25" s="479"/>
      <c r="AA25" s="2" t="s">
        <v>485</v>
      </c>
    </row>
    <row r="26" spans="1:27" ht="15" x14ac:dyDescent="0.25">
      <c r="A26" s="480"/>
      <c r="B26" s="480"/>
      <c r="C26" s="480"/>
      <c r="D26" s="480"/>
      <c r="E26" s="480"/>
      <c r="F26" s="480"/>
      <c r="G26" s="480"/>
      <c r="H26" s="480"/>
      <c r="I26" s="480"/>
      <c r="J26" s="480"/>
      <c r="K26" s="480"/>
      <c r="L26" s="480"/>
      <c r="M26" s="479"/>
      <c r="AA26" s="2" t="s">
        <v>486</v>
      </c>
    </row>
    <row r="27" spans="1:27" ht="16.5" customHeight="1" x14ac:dyDescent="0.25">
      <c r="A27" s="480"/>
      <c r="B27" s="480"/>
      <c r="C27" s="480"/>
      <c r="D27" s="480"/>
      <c r="E27" s="480"/>
      <c r="F27" s="480"/>
      <c r="G27" s="968" t="s">
        <v>76</v>
      </c>
      <c r="H27" s="969"/>
      <c r="I27" s="485" t="s">
        <v>487</v>
      </c>
      <c r="J27" s="968" t="s">
        <v>75</v>
      </c>
      <c r="K27" s="970"/>
      <c r="L27" s="970"/>
      <c r="M27" s="479"/>
      <c r="AA27" s="2" t="s">
        <v>488</v>
      </c>
    </row>
    <row r="28" spans="1:27" s="53" customFormat="1" ht="70.5" customHeight="1" x14ac:dyDescent="0.2">
      <c r="A28" s="486"/>
      <c r="B28" s="962" t="s">
        <v>489</v>
      </c>
      <c r="C28" s="963"/>
      <c r="D28" s="963"/>
      <c r="E28" s="349"/>
      <c r="F28" s="486"/>
      <c r="G28" s="964" t="s">
        <v>490</v>
      </c>
      <c r="H28" s="964"/>
      <c r="I28" s="350" t="s">
        <v>249</v>
      </c>
      <c r="J28" s="965" t="str">
        <f>IF(I28="YES","Full"," ")</f>
        <v xml:space="preserve"> </v>
      </c>
      <c r="K28" s="966"/>
      <c r="L28" s="967"/>
      <c r="M28" s="487"/>
      <c r="AA28" s="2" t="s">
        <v>491</v>
      </c>
    </row>
    <row r="29" spans="1:27" s="53" customFormat="1" ht="70.150000000000006" customHeight="1" x14ac:dyDescent="0.2">
      <c r="A29" s="486"/>
      <c r="B29" s="962" t="s">
        <v>492</v>
      </c>
      <c r="C29" s="963"/>
      <c r="D29" s="963"/>
      <c r="E29" s="349"/>
      <c r="F29" s="486"/>
      <c r="G29" s="964" t="str">
        <f>IF(I28="NO","The IRIS headcount is ≤ 85 and turnover ≤ 25M€"," ")</f>
        <v xml:space="preserve"> </v>
      </c>
      <c r="H29" s="964"/>
      <c r="I29" s="350" t="s">
        <v>249</v>
      </c>
      <c r="J29" s="965" t="str">
        <f>IF(I29="YES","SME Simplified – Medium organization"," ")</f>
        <v xml:space="preserve"> </v>
      </c>
      <c r="K29" s="966"/>
      <c r="L29" s="967"/>
      <c r="M29" s="487"/>
      <c r="AA29" s="2"/>
    </row>
    <row r="30" spans="1:27" s="53" customFormat="1" ht="70.5" customHeight="1" x14ac:dyDescent="0.2">
      <c r="A30" s="486"/>
      <c r="B30" s="962" t="s">
        <v>493</v>
      </c>
      <c r="C30" s="963"/>
      <c r="D30" s="963"/>
      <c r="E30" s="349"/>
      <c r="F30" s="486"/>
      <c r="G30" s="964" t="str">
        <f>IF(I29="NO","The IRIS headcount is ≤ 45 and turnover ≤ 10M€"," ")</f>
        <v xml:space="preserve"> </v>
      </c>
      <c r="H30" s="964"/>
      <c r="I30" s="350" t="s">
        <v>249</v>
      </c>
      <c r="J30" s="965" t="str">
        <f>IF(I30="YES","SME Simplified – Small organization"," ")</f>
        <v xml:space="preserve"> </v>
      </c>
      <c r="K30" s="966"/>
      <c r="L30" s="967"/>
      <c r="M30" s="487"/>
      <c r="AA30" s="2" t="s">
        <v>494</v>
      </c>
    </row>
    <row r="31" spans="1:27" s="53" customFormat="1" ht="35.1" customHeight="1" x14ac:dyDescent="0.2">
      <c r="A31" s="486"/>
      <c r="B31" s="962" t="s">
        <v>495</v>
      </c>
      <c r="C31" s="963"/>
      <c r="D31" s="963"/>
      <c r="E31" s="349"/>
      <c r="F31" s="486"/>
      <c r="G31" s="964" t="str">
        <f>IF(I30="NO","The IRIS headcount is ≤ 10 and turnover ≤ 2M€"," ")</f>
        <v xml:space="preserve"> </v>
      </c>
      <c r="H31" s="964"/>
      <c r="I31" s="350" t="s">
        <v>249</v>
      </c>
      <c r="J31" s="965" t="str">
        <f>IF(I31="YES","SME Simplified –Micro organization"," ")</f>
        <v xml:space="preserve"> </v>
      </c>
      <c r="K31" s="966"/>
      <c r="L31" s="967"/>
      <c r="M31" s="487"/>
      <c r="AA31" s="2" t="s">
        <v>0</v>
      </c>
    </row>
    <row r="32" spans="1:27" ht="16.5" customHeight="1" x14ac:dyDescent="0.25">
      <c r="A32" s="480"/>
      <c r="B32" s="480"/>
      <c r="C32" s="480"/>
      <c r="D32" s="480"/>
      <c r="E32" s="480"/>
      <c r="F32" s="480"/>
      <c r="G32" s="480"/>
      <c r="H32" s="481"/>
      <c r="I32" s="481"/>
      <c r="J32" s="480" t="s">
        <v>84</v>
      </c>
      <c r="K32" s="480"/>
      <c r="L32" s="480"/>
      <c r="M32" s="479"/>
      <c r="AA32" s="2" t="s">
        <v>77</v>
      </c>
    </row>
    <row r="33" spans="1:27" ht="16.5" customHeight="1" x14ac:dyDescent="0.25">
      <c r="A33" s="480"/>
      <c r="B33" s="480" t="s">
        <v>496</v>
      </c>
      <c r="C33" s="480"/>
      <c r="D33" s="979"/>
      <c r="E33" s="979"/>
      <c r="F33" s="480"/>
      <c r="G33" s="480"/>
      <c r="H33" s="481"/>
      <c r="I33" s="481"/>
      <c r="J33" s="480"/>
      <c r="K33" s="480"/>
      <c r="L33" s="480"/>
      <c r="M33" s="479"/>
      <c r="AA33" s="2" t="s">
        <v>497</v>
      </c>
    </row>
    <row r="34" spans="1:27" ht="16.5" customHeight="1" x14ac:dyDescent="0.25">
      <c r="A34" s="480"/>
      <c r="B34" s="480"/>
      <c r="C34" s="480"/>
      <c r="D34" s="480"/>
      <c r="E34" s="480"/>
      <c r="F34" s="480"/>
      <c r="G34" s="480"/>
      <c r="H34" s="481"/>
      <c r="I34" s="481"/>
      <c r="J34" s="480"/>
      <c r="K34" s="480"/>
      <c r="L34" s="480"/>
      <c r="M34" s="479"/>
      <c r="AA34" s="2" t="s">
        <v>498</v>
      </c>
    </row>
    <row r="35" spans="1:27" x14ac:dyDescent="0.2">
      <c r="A35" s="980"/>
      <c r="B35" s="981"/>
      <c r="C35" s="981"/>
      <c r="D35" s="981"/>
      <c r="E35" s="981"/>
      <c r="F35" s="981"/>
      <c r="G35" s="981"/>
      <c r="H35" s="981"/>
      <c r="I35" s="981"/>
      <c r="J35" s="981"/>
      <c r="K35" s="981"/>
      <c r="L35" s="981"/>
      <c r="M35" s="981"/>
    </row>
    <row r="36" spans="1:27" ht="15" x14ac:dyDescent="0.25">
      <c r="A36" s="982" t="s">
        <v>499</v>
      </c>
      <c r="B36" s="974"/>
      <c r="C36" s="974"/>
      <c r="D36" s="974"/>
      <c r="E36" s="974"/>
      <c r="F36" s="974"/>
      <c r="G36" s="974"/>
      <c r="H36" s="974"/>
      <c r="I36" s="974"/>
      <c r="J36" s="974"/>
      <c r="K36" s="974"/>
      <c r="L36" s="974"/>
      <c r="M36" s="974"/>
    </row>
    <row r="37" spans="1:27" ht="21" customHeight="1" thickBot="1" x14ac:dyDescent="0.25">
      <c r="A37" s="480"/>
      <c r="B37" s="488" t="s">
        <v>500</v>
      </c>
      <c r="C37" s="480"/>
      <c r="D37" s="480"/>
      <c r="E37" s="480"/>
      <c r="F37" s="480"/>
      <c r="G37" s="480"/>
      <c r="H37" s="480"/>
      <c r="I37" s="480"/>
      <c r="J37" s="480"/>
      <c r="K37" s="480"/>
      <c r="L37" s="480"/>
      <c r="M37" s="480"/>
      <c r="AA37" s="2" t="s">
        <v>501</v>
      </c>
    </row>
    <row r="38" spans="1:27" ht="16.149999999999999" customHeight="1" x14ac:dyDescent="0.25">
      <c r="A38" s="479"/>
      <c r="B38" s="351"/>
      <c r="C38" s="352" t="s">
        <v>502</v>
      </c>
      <c r="D38" s="353"/>
      <c r="E38" s="353" t="s">
        <v>503</v>
      </c>
      <c r="F38" s="354"/>
      <c r="G38" s="353"/>
      <c r="H38" s="355"/>
      <c r="I38" s="479"/>
      <c r="J38" s="479"/>
      <c r="K38" s="479"/>
      <c r="L38" s="479"/>
      <c r="M38" s="480"/>
      <c r="AA38" s="2" t="s">
        <v>464</v>
      </c>
    </row>
    <row r="39" spans="1:27" ht="5.65" customHeight="1" x14ac:dyDescent="0.25">
      <c r="A39" s="479"/>
      <c r="B39" s="356"/>
      <c r="C39" s="357"/>
      <c r="D39" s="358"/>
      <c r="E39" s="358"/>
      <c r="F39" s="358"/>
      <c r="G39" s="358"/>
      <c r="H39" s="359"/>
      <c r="I39" s="479"/>
      <c r="J39" s="479"/>
      <c r="K39" s="479"/>
      <c r="L39" s="479"/>
      <c r="M39" s="480"/>
      <c r="AA39" s="2" t="s">
        <v>78</v>
      </c>
    </row>
    <row r="40" spans="1:27" ht="16.149999999999999" customHeight="1" x14ac:dyDescent="0.25">
      <c r="A40" s="479"/>
      <c r="B40" s="356"/>
      <c r="C40" s="357" t="s">
        <v>504</v>
      </c>
      <c r="D40" s="358"/>
      <c r="E40" s="358"/>
      <c r="F40" s="358"/>
      <c r="G40" s="358"/>
      <c r="H40" s="359"/>
      <c r="I40" s="479"/>
      <c r="J40" s="479"/>
      <c r="K40" s="479"/>
      <c r="L40" s="479"/>
      <c r="M40" s="480"/>
      <c r="AA40" s="2" t="s">
        <v>505</v>
      </c>
    </row>
    <row r="41" spans="1:27" ht="5.65" customHeight="1" thickBot="1" x14ac:dyDescent="0.3">
      <c r="A41" s="479"/>
      <c r="B41" s="360"/>
      <c r="C41" s="361"/>
      <c r="D41" s="362"/>
      <c r="E41" s="362"/>
      <c r="F41" s="362"/>
      <c r="G41" s="362"/>
      <c r="H41" s="363"/>
      <c r="I41" s="479"/>
      <c r="J41" s="479"/>
      <c r="K41" s="479"/>
      <c r="L41" s="479"/>
      <c r="M41" s="480"/>
      <c r="AA41" s="2" t="s">
        <v>506</v>
      </c>
    </row>
    <row r="42" spans="1:27" ht="16.149999999999999" customHeight="1" x14ac:dyDescent="0.25">
      <c r="A42" s="479"/>
      <c r="B42" s="480"/>
      <c r="C42" s="480" t="s">
        <v>507</v>
      </c>
      <c r="D42" s="479"/>
      <c r="E42" s="479"/>
      <c r="F42" s="479"/>
      <c r="G42" s="479"/>
      <c r="H42" s="479"/>
      <c r="I42" s="479"/>
      <c r="J42" s="479"/>
      <c r="K42" s="479"/>
      <c r="L42" s="479"/>
      <c r="M42" s="480"/>
      <c r="AA42" s="2" t="s">
        <v>79</v>
      </c>
    </row>
    <row r="43" spans="1:27" ht="5.65" customHeight="1" x14ac:dyDescent="0.25">
      <c r="A43" s="479"/>
      <c r="B43" s="480"/>
      <c r="C43" s="480"/>
      <c r="D43" s="479"/>
      <c r="E43" s="479"/>
      <c r="F43" s="479"/>
      <c r="G43" s="479"/>
      <c r="H43" s="479"/>
      <c r="I43" s="479"/>
      <c r="J43" s="479"/>
      <c r="K43" s="479"/>
      <c r="L43" s="479"/>
      <c r="M43" s="480"/>
      <c r="AA43" s="2" t="s">
        <v>80</v>
      </c>
    </row>
    <row r="44" spans="1:27" ht="16.149999999999999" customHeight="1" x14ac:dyDescent="0.25">
      <c r="A44" s="479"/>
      <c r="B44" s="480"/>
      <c r="C44" s="480" t="s">
        <v>508</v>
      </c>
      <c r="D44" s="479"/>
      <c r="E44" s="479"/>
      <c r="F44" s="479"/>
      <c r="G44" s="479"/>
      <c r="H44" s="479"/>
      <c r="I44" s="479"/>
      <c r="J44" s="479"/>
      <c r="K44" s="479"/>
      <c r="L44" s="479"/>
      <c r="M44" s="480"/>
      <c r="AA44" s="2" t="s">
        <v>509</v>
      </c>
    </row>
    <row r="45" spans="1:27" ht="5.65" customHeight="1" x14ac:dyDescent="0.25">
      <c r="A45" s="479"/>
      <c r="B45" s="480"/>
      <c r="C45" s="480"/>
      <c r="D45" s="479"/>
      <c r="E45" s="479"/>
      <c r="F45" s="479"/>
      <c r="G45" s="479"/>
      <c r="H45" s="479"/>
      <c r="I45" s="479"/>
      <c r="J45" s="479"/>
      <c r="K45" s="479"/>
      <c r="L45" s="479"/>
      <c r="M45" s="480"/>
      <c r="AA45" s="2" t="s">
        <v>89</v>
      </c>
    </row>
    <row r="46" spans="1:27" ht="16.149999999999999" customHeight="1" x14ac:dyDescent="0.25">
      <c r="A46" s="479"/>
      <c r="B46" s="480"/>
      <c r="C46" s="480" t="s">
        <v>510</v>
      </c>
      <c r="D46" s="479"/>
      <c r="E46" s="479"/>
      <c r="F46" s="479"/>
      <c r="G46" s="479"/>
      <c r="H46" s="479"/>
      <c r="I46" s="479"/>
      <c r="J46" s="479"/>
      <c r="K46" s="479"/>
      <c r="L46" s="479"/>
      <c r="M46" s="480"/>
    </row>
    <row r="47" spans="1:27" ht="5.65" customHeight="1" x14ac:dyDescent="0.25">
      <c r="A47" s="479"/>
      <c r="B47" s="480"/>
      <c r="C47" s="489"/>
      <c r="D47" s="479"/>
      <c r="E47" s="479"/>
      <c r="F47" s="479"/>
      <c r="G47" s="479"/>
      <c r="H47" s="479"/>
      <c r="I47" s="479"/>
      <c r="J47" s="479"/>
      <c r="K47" s="479"/>
      <c r="L47" s="479"/>
      <c r="M47" s="480"/>
      <c r="AA47" s="2" t="s">
        <v>511</v>
      </c>
    </row>
    <row r="48" spans="1:27" ht="19.5" customHeight="1" x14ac:dyDescent="0.25">
      <c r="A48" s="490" t="s">
        <v>512</v>
      </c>
      <c r="B48" s="491"/>
      <c r="C48" s="479"/>
      <c r="D48" s="479"/>
      <c r="E48" s="479"/>
      <c r="F48" s="479"/>
      <c r="G48" s="479"/>
      <c r="H48" s="479"/>
      <c r="I48" s="479"/>
      <c r="J48" s="479"/>
      <c r="K48" s="479"/>
      <c r="L48" s="479"/>
      <c r="M48" s="480"/>
      <c r="AA48" s="2" t="s">
        <v>464</v>
      </c>
    </row>
    <row r="49" spans="1:27" ht="19.5" customHeight="1" x14ac:dyDescent="0.25">
      <c r="A49" s="479"/>
      <c r="B49" s="492" t="s">
        <v>513</v>
      </c>
      <c r="C49" s="479"/>
      <c r="D49" s="479"/>
      <c r="E49" s="479"/>
      <c r="F49" s="479"/>
      <c r="G49" s="479"/>
      <c r="H49" s="479"/>
      <c r="I49" s="479"/>
      <c r="J49" s="479"/>
      <c r="K49" s="479"/>
      <c r="L49" s="479"/>
      <c r="M49" s="480"/>
      <c r="AA49" s="2" t="s">
        <v>514</v>
      </c>
    </row>
    <row r="50" spans="1:27" ht="5.65" customHeight="1" x14ac:dyDescent="0.25">
      <c r="A50" s="479"/>
      <c r="B50" s="480"/>
      <c r="C50" s="489"/>
      <c r="D50" s="479"/>
      <c r="E50" s="479"/>
      <c r="F50" s="479"/>
      <c r="G50" s="479"/>
      <c r="H50" s="479"/>
      <c r="I50" s="479"/>
      <c r="J50" s="479"/>
      <c r="K50" s="479"/>
      <c r="L50" s="479"/>
      <c r="M50" s="480"/>
      <c r="AA50" s="2" t="s">
        <v>515</v>
      </c>
    </row>
    <row r="51" spans="1:27" ht="16.149999999999999" customHeight="1" x14ac:dyDescent="0.25">
      <c r="A51" s="479"/>
      <c r="B51" s="493"/>
      <c r="C51" s="486" t="s">
        <v>516</v>
      </c>
      <c r="D51" s="480"/>
      <c r="E51" s="480"/>
      <c r="F51" s="480"/>
      <c r="G51" s="486" t="s">
        <v>517</v>
      </c>
      <c r="H51" s="480"/>
      <c r="I51" s="493"/>
      <c r="J51" s="489"/>
      <c r="K51" s="493"/>
      <c r="L51" s="479"/>
      <c r="M51" s="480"/>
    </row>
    <row r="52" spans="1:27" ht="5.65" customHeight="1" x14ac:dyDescent="0.25">
      <c r="A52" s="479"/>
      <c r="B52" s="480"/>
      <c r="C52" s="486"/>
      <c r="D52" s="480"/>
      <c r="E52" s="480"/>
      <c r="F52" s="480"/>
      <c r="G52" s="486"/>
      <c r="H52" s="480"/>
      <c r="I52" s="479"/>
      <c r="J52" s="479"/>
      <c r="K52" s="479"/>
      <c r="L52" s="479"/>
      <c r="M52" s="480"/>
      <c r="AA52" s="2" t="s">
        <v>518</v>
      </c>
    </row>
    <row r="53" spans="1:27" ht="16.149999999999999" customHeight="1" x14ac:dyDescent="0.25">
      <c r="A53" s="479"/>
      <c r="B53" s="493"/>
      <c r="C53" s="486" t="s">
        <v>519</v>
      </c>
      <c r="D53" s="480"/>
      <c r="E53" s="480"/>
      <c r="F53" s="480"/>
      <c r="G53" s="486" t="s">
        <v>520</v>
      </c>
      <c r="H53" s="480"/>
      <c r="I53" s="493"/>
      <c r="J53" s="489"/>
      <c r="K53" s="493"/>
      <c r="L53" s="479"/>
      <c r="M53" s="480"/>
      <c r="AA53" s="2" t="s">
        <v>464</v>
      </c>
    </row>
    <row r="54" spans="1:27" ht="5.65" customHeight="1" x14ac:dyDescent="0.25">
      <c r="A54" s="479"/>
      <c r="B54" s="480"/>
      <c r="C54" s="486"/>
      <c r="D54" s="480"/>
      <c r="E54" s="480"/>
      <c r="F54" s="480"/>
      <c r="G54" s="486"/>
      <c r="H54" s="480"/>
      <c r="I54" s="479"/>
      <c r="J54" s="479"/>
      <c r="K54" s="479"/>
      <c r="L54" s="479"/>
      <c r="M54" s="480"/>
      <c r="AA54" s="2" t="s">
        <v>78</v>
      </c>
    </row>
    <row r="55" spans="1:27" ht="16.149999999999999" customHeight="1" x14ac:dyDescent="0.25">
      <c r="A55" s="479"/>
      <c r="B55" s="493"/>
      <c r="C55" s="486" t="s">
        <v>74</v>
      </c>
      <c r="D55" s="480"/>
      <c r="E55" s="480"/>
      <c r="F55" s="480"/>
      <c r="G55" s="486" t="s">
        <v>521</v>
      </c>
      <c r="H55" s="480"/>
      <c r="I55" s="493"/>
      <c r="J55" s="489"/>
      <c r="K55" s="493"/>
      <c r="L55" s="479"/>
      <c r="M55" s="480"/>
      <c r="AA55" s="2" t="s">
        <v>12</v>
      </c>
    </row>
    <row r="56" spans="1:27" ht="5.65" customHeight="1" x14ac:dyDescent="0.25">
      <c r="A56" s="479"/>
      <c r="B56" s="480"/>
      <c r="C56" s="486"/>
      <c r="D56" s="480"/>
      <c r="E56" s="480"/>
      <c r="F56" s="480"/>
      <c r="G56" s="480"/>
      <c r="H56" s="480"/>
      <c r="I56" s="479"/>
      <c r="J56" s="479"/>
      <c r="K56" s="479"/>
      <c r="L56" s="479"/>
      <c r="M56" s="480"/>
      <c r="AA56" s="2" t="s">
        <v>522</v>
      </c>
    </row>
    <row r="57" spans="1:27" ht="16.149999999999999" customHeight="1" x14ac:dyDescent="0.25">
      <c r="A57" s="479"/>
      <c r="B57" s="493"/>
      <c r="C57" s="486" t="s">
        <v>18</v>
      </c>
      <c r="D57" s="480"/>
      <c r="E57" s="480"/>
      <c r="F57" s="480"/>
      <c r="G57" s="480"/>
      <c r="H57" s="480"/>
      <c r="I57" s="493"/>
      <c r="J57" s="489"/>
      <c r="K57" s="493"/>
      <c r="L57" s="479"/>
      <c r="M57" s="480"/>
      <c r="AA57" s="2" t="s">
        <v>523</v>
      </c>
    </row>
    <row r="58" spans="1:27" ht="27.75" customHeight="1" x14ac:dyDescent="0.25">
      <c r="A58" s="480"/>
      <c r="B58" s="983" t="s">
        <v>524</v>
      </c>
      <c r="C58" s="984"/>
      <c r="D58" s="984"/>
      <c r="E58" s="984"/>
      <c r="F58" s="984"/>
      <c r="G58" s="984"/>
      <c r="H58" s="984"/>
      <c r="I58" s="984"/>
      <c r="J58" s="984"/>
      <c r="K58" s="984"/>
      <c r="L58" s="984"/>
      <c r="M58" s="480"/>
      <c r="AA58" s="2" t="s">
        <v>525</v>
      </c>
    </row>
    <row r="59" spans="1:27" ht="16.149999999999999" customHeight="1" x14ac:dyDescent="0.25">
      <c r="A59" s="480"/>
      <c r="B59" s="486"/>
      <c r="C59" s="486" t="s">
        <v>73</v>
      </c>
      <c r="D59" s="486"/>
      <c r="E59" s="486" t="s">
        <v>526</v>
      </c>
      <c r="F59" s="486"/>
      <c r="G59" s="486"/>
      <c r="H59" s="486"/>
      <c r="I59" s="486"/>
      <c r="J59" s="494"/>
      <c r="K59" s="495"/>
      <c r="L59" s="494"/>
      <c r="M59" s="480"/>
    </row>
    <row r="60" spans="1:27" ht="5.65" customHeight="1" x14ac:dyDescent="0.25">
      <c r="A60" s="479"/>
      <c r="B60" s="486"/>
      <c r="C60" s="486"/>
      <c r="D60" s="486"/>
      <c r="E60" s="486"/>
      <c r="F60" s="486"/>
      <c r="G60" s="486"/>
      <c r="H60" s="486"/>
      <c r="I60" s="486"/>
      <c r="J60" s="494"/>
      <c r="K60" s="479"/>
      <c r="L60" s="479"/>
      <c r="M60" s="480"/>
      <c r="AA60" s="2" t="s">
        <v>527</v>
      </c>
    </row>
    <row r="61" spans="1:27" ht="16.149999999999999" customHeight="1" x14ac:dyDescent="0.25">
      <c r="A61" s="480"/>
      <c r="B61" s="486"/>
      <c r="C61" s="486" t="s">
        <v>528</v>
      </c>
      <c r="D61" s="486"/>
      <c r="E61" s="486" t="s">
        <v>529</v>
      </c>
      <c r="F61" s="486"/>
      <c r="G61" s="486"/>
      <c r="H61" s="486"/>
      <c r="I61" s="486"/>
      <c r="J61" s="494"/>
      <c r="K61" s="495"/>
      <c r="L61" s="494"/>
      <c r="M61" s="480"/>
      <c r="AA61" s="2" t="s">
        <v>464</v>
      </c>
    </row>
    <row r="62" spans="1:27" ht="5.65" customHeight="1" x14ac:dyDescent="0.25">
      <c r="A62" s="479"/>
      <c r="B62" s="486"/>
      <c r="C62" s="486"/>
      <c r="D62" s="486"/>
      <c r="E62" s="486"/>
      <c r="F62" s="486"/>
      <c r="G62" s="486"/>
      <c r="H62" s="486"/>
      <c r="I62" s="486"/>
      <c r="J62" s="494"/>
      <c r="K62" s="479"/>
      <c r="L62" s="479"/>
      <c r="M62" s="480"/>
      <c r="AA62" s="2" t="s">
        <v>12</v>
      </c>
    </row>
    <row r="63" spans="1:27" ht="16.149999999999999" customHeight="1" x14ac:dyDescent="0.25">
      <c r="A63" s="480"/>
      <c r="B63" s="486"/>
      <c r="C63" s="486" t="s">
        <v>530</v>
      </c>
      <c r="D63" s="486"/>
      <c r="E63" s="486" t="s">
        <v>531</v>
      </c>
      <c r="F63" s="486"/>
      <c r="G63" s="486"/>
      <c r="H63" s="486"/>
      <c r="I63" s="486"/>
      <c r="J63" s="494"/>
      <c r="K63" s="495"/>
      <c r="L63" s="494"/>
      <c r="M63" s="480"/>
      <c r="AA63" s="2" t="s">
        <v>522</v>
      </c>
    </row>
    <row r="64" spans="1:27" ht="5.65" customHeight="1" x14ac:dyDescent="0.25">
      <c r="A64" s="479"/>
      <c r="B64" s="486"/>
      <c r="C64" s="486"/>
      <c r="D64" s="486"/>
      <c r="E64" s="486"/>
      <c r="F64" s="486"/>
      <c r="G64" s="486"/>
      <c r="H64" s="486"/>
      <c r="I64" s="486"/>
      <c r="J64" s="494"/>
      <c r="K64" s="479"/>
      <c r="L64" s="479"/>
      <c r="M64" s="480"/>
      <c r="AA64" s="2" t="s">
        <v>523</v>
      </c>
    </row>
    <row r="65" spans="1:27 15969:16384" ht="16.149999999999999" customHeight="1" x14ac:dyDescent="0.25">
      <c r="A65" s="480"/>
      <c r="B65" s="486"/>
      <c r="C65" s="486" t="s">
        <v>532</v>
      </c>
      <c r="D65" s="486"/>
      <c r="E65" s="486" t="s">
        <v>533</v>
      </c>
      <c r="F65" s="486"/>
      <c r="G65" s="486"/>
      <c r="H65" s="486"/>
      <c r="I65" s="486"/>
      <c r="J65" s="494"/>
      <c r="K65" s="495"/>
      <c r="L65" s="494"/>
      <c r="M65" s="480"/>
      <c r="AA65" s="2" t="s">
        <v>525</v>
      </c>
    </row>
    <row r="66" spans="1:27 15969:16384" ht="5.65" customHeight="1" x14ac:dyDescent="0.25">
      <c r="A66" s="479"/>
      <c r="B66" s="486"/>
      <c r="C66" s="486"/>
      <c r="D66" s="486"/>
      <c r="E66" s="486"/>
      <c r="F66" s="486"/>
      <c r="G66" s="486"/>
      <c r="H66" s="486"/>
      <c r="I66" s="486"/>
      <c r="J66" s="494"/>
      <c r="K66" s="479"/>
      <c r="L66" s="479"/>
      <c r="M66" s="480"/>
    </row>
    <row r="67" spans="1:27 15969:16384" ht="16.149999999999999" customHeight="1" x14ac:dyDescent="0.25">
      <c r="A67" s="480"/>
      <c r="B67" s="486"/>
      <c r="C67" s="486" t="s">
        <v>534</v>
      </c>
      <c r="D67" s="486"/>
      <c r="E67" s="486"/>
      <c r="F67" s="486"/>
      <c r="G67" s="486"/>
      <c r="H67" s="486"/>
      <c r="I67" s="486"/>
      <c r="J67" s="495"/>
      <c r="K67" s="495"/>
      <c r="L67" s="494"/>
      <c r="M67" s="480"/>
      <c r="AA67" s="2" t="s">
        <v>405</v>
      </c>
    </row>
    <row r="68" spans="1:27 15969:16384" ht="18.75" customHeight="1" x14ac:dyDescent="0.25">
      <c r="A68" s="480"/>
      <c r="B68" s="985" t="s">
        <v>535</v>
      </c>
      <c r="C68" s="986"/>
      <c r="D68" s="986"/>
      <c r="E68" s="986"/>
      <c r="F68" s="986"/>
      <c r="G68" s="986"/>
      <c r="H68" s="986"/>
      <c r="I68" s="986"/>
      <c r="J68" s="986"/>
      <c r="K68" s="986"/>
      <c r="L68" s="986"/>
      <c r="M68" s="480"/>
      <c r="AA68" s="2" t="s">
        <v>464</v>
      </c>
    </row>
    <row r="69" spans="1:27 15969:16384" ht="12.6" customHeight="1" x14ac:dyDescent="0.25">
      <c r="A69" s="480"/>
      <c r="B69" s="496"/>
      <c r="C69" s="497"/>
      <c r="D69" s="497"/>
      <c r="E69" s="497"/>
      <c r="F69" s="497"/>
      <c r="G69" s="497"/>
      <c r="H69" s="497"/>
      <c r="I69" s="497"/>
      <c r="J69" s="497"/>
      <c r="K69" s="497"/>
      <c r="L69" s="497"/>
      <c r="M69" s="480"/>
      <c r="AA69" s="2" t="s">
        <v>536</v>
      </c>
    </row>
    <row r="70" spans="1:27 15969:16384" ht="18.75" customHeight="1" x14ac:dyDescent="0.25">
      <c r="A70" s="480"/>
      <c r="B70" s="498" t="s">
        <v>537</v>
      </c>
      <c r="C70" s="497"/>
      <c r="D70" s="497"/>
      <c r="E70" s="497"/>
      <c r="F70" s="497"/>
      <c r="G70" s="497"/>
      <c r="H70" s="497"/>
      <c r="I70" s="497"/>
      <c r="J70" s="497"/>
      <c r="K70" s="497"/>
      <c r="L70" s="497"/>
      <c r="M70" s="480"/>
      <c r="AA70" s="2" t="s">
        <v>538</v>
      </c>
    </row>
    <row r="71" spans="1:27 15969:16384" ht="31.15" customHeight="1" x14ac:dyDescent="0.2">
      <c r="A71" s="480"/>
      <c r="B71" s="987"/>
      <c r="C71" s="987"/>
      <c r="D71" s="987"/>
      <c r="E71" s="987"/>
      <c r="F71" s="987"/>
      <c r="G71" s="987"/>
      <c r="H71" s="987"/>
      <c r="I71" s="987"/>
      <c r="J71" s="987"/>
      <c r="K71" s="987"/>
      <c r="L71" s="987"/>
      <c r="M71" s="480"/>
    </row>
    <row r="72" spans="1:27 15969:16384" x14ac:dyDescent="0.2">
      <c r="A72" s="480"/>
      <c r="B72" s="480"/>
      <c r="C72" s="480"/>
      <c r="D72" s="480"/>
      <c r="E72" s="480"/>
      <c r="F72" s="480"/>
      <c r="G72" s="480"/>
      <c r="H72" s="480"/>
      <c r="I72" s="480"/>
      <c r="J72" s="480"/>
      <c r="K72" s="480"/>
      <c r="L72" s="480"/>
      <c r="M72" s="480"/>
      <c r="AA72" s="2" t="s">
        <v>539</v>
      </c>
    </row>
    <row r="73" spans="1:27 15969:16384" ht="19.5" customHeight="1" x14ac:dyDescent="0.25">
      <c r="A73" s="479"/>
      <c r="B73" s="492" t="s">
        <v>540</v>
      </c>
      <c r="C73" s="479"/>
      <c r="D73" s="479"/>
      <c r="E73" s="479"/>
      <c r="F73" s="479"/>
      <c r="G73" s="971" t="s">
        <v>454</v>
      </c>
      <c r="H73" s="971"/>
      <c r="I73" s="971"/>
      <c r="J73" s="971"/>
      <c r="K73" s="971"/>
      <c r="L73" s="971"/>
      <c r="M73" s="480"/>
      <c r="AA73" s="2" t="s">
        <v>464</v>
      </c>
    </row>
    <row r="74" spans="1:27 15969:16384" ht="15" x14ac:dyDescent="0.25">
      <c r="A74" s="479"/>
      <c r="B74" s="479"/>
      <c r="C74" s="479"/>
      <c r="D74" s="479"/>
      <c r="E74" s="479"/>
      <c r="F74" s="479"/>
      <c r="G74" s="479"/>
      <c r="H74" s="479"/>
      <c r="I74" s="479"/>
      <c r="J74" s="479"/>
      <c r="K74" s="479"/>
      <c r="L74" s="479"/>
      <c r="M74" s="479"/>
      <c r="AA74" s="2" t="s">
        <v>497</v>
      </c>
    </row>
    <row r="75" spans="1:27 15969:16384" ht="15" x14ac:dyDescent="0.25">
      <c r="A75" s="479"/>
      <c r="B75" s="479"/>
      <c r="C75" s="479"/>
      <c r="D75" s="479"/>
      <c r="E75" s="479"/>
      <c r="F75" s="479"/>
      <c r="G75" s="479"/>
      <c r="H75" s="479"/>
      <c r="I75" s="479"/>
      <c r="J75" s="479"/>
      <c r="K75" s="479"/>
      <c r="L75" s="479"/>
      <c r="M75" s="479"/>
      <c r="AA75" s="2" t="s">
        <v>498</v>
      </c>
    </row>
    <row r="76" spans="1:27 15969:16384" x14ac:dyDescent="0.2">
      <c r="A76" s="972"/>
      <c r="B76" s="972"/>
      <c r="C76" s="972"/>
      <c r="D76" s="972"/>
      <c r="E76" s="972"/>
      <c r="F76" s="972"/>
      <c r="G76" s="972"/>
      <c r="H76" s="972"/>
      <c r="I76" s="972"/>
      <c r="J76" s="972"/>
      <c r="K76" s="972"/>
      <c r="L76" s="972"/>
      <c r="M76" s="972"/>
    </row>
    <row r="77" spans="1:27 15969:16384" s="51" customFormat="1" ht="15" x14ac:dyDescent="0.25">
      <c r="A77" s="973" t="s">
        <v>541</v>
      </c>
      <c r="B77" s="974"/>
      <c r="C77" s="974"/>
      <c r="D77" s="974"/>
      <c r="E77" s="974"/>
      <c r="F77" s="974"/>
      <c r="G77" s="974"/>
      <c r="H77" s="974"/>
      <c r="I77" s="974"/>
      <c r="J77" s="974"/>
      <c r="K77" s="974"/>
      <c r="L77" s="974"/>
      <c r="M77" s="974"/>
      <c r="N77"/>
      <c r="O77"/>
      <c r="P77"/>
      <c r="Q77"/>
      <c r="R77"/>
      <c r="S77"/>
      <c r="T77" s="45"/>
      <c r="AA77" s="2" t="s">
        <v>542</v>
      </c>
      <c r="WPE77" s="45"/>
      <c r="WPF77" s="45"/>
      <c r="WPG77" s="45"/>
      <c r="WPH77" s="45"/>
      <c r="WPI77" s="45"/>
      <c r="WPJ77" s="45"/>
      <c r="WPK77" s="45"/>
      <c r="WPL77" s="45"/>
      <c r="WPM77" s="45"/>
      <c r="WPN77" s="45"/>
      <c r="WPO77" s="45"/>
      <c r="WPP77" s="45"/>
      <c r="WPQ77" s="45"/>
      <c r="WPR77" s="45"/>
      <c r="WPS77" s="45"/>
      <c r="WPT77" s="45"/>
      <c r="WPU77" s="45"/>
      <c r="WPV77" s="45"/>
      <c r="WPW77" s="45"/>
      <c r="WPX77" s="45"/>
      <c r="WPY77" s="45"/>
      <c r="WPZ77" s="45"/>
      <c r="WQA77" s="45"/>
      <c r="WQB77" s="45"/>
      <c r="WQC77" s="45"/>
      <c r="WQD77" s="45"/>
      <c r="WQE77" s="45"/>
      <c r="WQF77" s="45"/>
      <c r="WQG77" s="45"/>
      <c r="WQH77" s="45"/>
      <c r="WQI77" s="45"/>
      <c r="WQJ77" s="45"/>
      <c r="WQK77" s="45"/>
      <c r="WQL77" s="45"/>
      <c r="WQM77" s="45"/>
      <c r="WQN77" s="45"/>
      <c r="WQO77" s="45"/>
      <c r="WQP77" s="45"/>
      <c r="WQQ77" s="45"/>
      <c r="WQR77" s="45"/>
      <c r="WQS77" s="45"/>
      <c r="WQT77" s="45"/>
      <c r="WQU77" s="45"/>
      <c r="WQV77" s="45"/>
      <c r="WQW77" s="45"/>
      <c r="WQX77" s="45"/>
      <c r="WQY77" s="45"/>
      <c r="WQZ77" s="45"/>
      <c r="WRA77" s="45"/>
      <c r="WRB77" s="45"/>
      <c r="WRC77" s="45"/>
      <c r="WRD77" s="45"/>
      <c r="WRE77" s="45"/>
      <c r="WRF77" s="45"/>
      <c r="WRG77" s="45"/>
      <c r="WRH77" s="45"/>
      <c r="WRI77" s="45"/>
      <c r="WRJ77" s="45"/>
      <c r="WRK77" s="45"/>
      <c r="WRL77" s="45"/>
      <c r="WRM77" s="45"/>
      <c r="WRN77" s="45"/>
      <c r="WRO77" s="45"/>
      <c r="WRP77" s="45"/>
      <c r="WRQ77" s="45"/>
      <c r="WRR77" s="45"/>
      <c r="WRS77" s="45"/>
      <c r="WRT77" s="45"/>
      <c r="WRU77" s="45"/>
      <c r="WRV77" s="45"/>
      <c r="WRW77" s="45"/>
      <c r="WRX77" s="45"/>
      <c r="WRY77" s="45"/>
      <c r="WRZ77" s="45"/>
      <c r="WSA77" s="45"/>
      <c r="WSB77" s="45"/>
      <c r="WSC77" s="45"/>
      <c r="WSD77" s="45"/>
      <c r="WSE77" s="45"/>
      <c r="WSF77" s="45"/>
      <c r="WSG77" s="45"/>
      <c r="WSH77" s="45"/>
      <c r="WSI77" s="45"/>
      <c r="WSJ77" s="45"/>
      <c r="WSK77" s="45"/>
      <c r="WSL77" s="45"/>
      <c r="WSM77" s="45"/>
      <c r="WSN77" s="45"/>
      <c r="WSO77" s="45"/>
      <c r="WSP77" s="45"/>
      <c r="WSQ77" s="45"/>
      <c r="WSR77" s="45"/>
      <c r="WSS77" s="45"/>
      <c r="WST77" s="45"/>
      <c r="WSU77" s="45"/>
      <c r="WSV77" s="45"/>
      <c r="WSW77" s="45"/>
      <c r="WSX77" s="45"/>
      <c r="WSY77" s="45"/>
      <c r="WSZ77" s="45"/>
      <c r="WTA77" s="45"/>
      <c r="WTB77" s="45"/>
      <c r="WTC77" s="45"/>
      <c r="WTD77" s="45"/>
      <c r="WTE77" s="45"/>
      <c r="WTF77" s="45"/>
      <c r="WTG77" s="45"/>
      <c r="WTH77" s="45"/>
      <c r="WTI77" s="45"/>
      <c r="WTJ77" s="45"/>
      <c r="WTK77" s="45"/>
      <c r="WTL77" s="45"/>
      <c r="WTM77" s="45"/>
      <c r="WTN77" s="45"/>
      <c r="WTO77" s="45"/>
      <c r="WTP77" s="45"/>
      <c r="WTQ77" s="45"/>
      <c r="WTR77" s="45"/>
      <c r="WTS77" s="45"/>
      <c r="WTT77" s="45"/>
      <c r="WTU77" s="45"/>
      <c r="WTV77" s="45"/>
      <c r="WTW77" s="45"/>
      <c r="WTX77" s="45"/>
      <c r="WTY77" s="45"/>
      <c r="WTZ77" s="45"/>
      <c r="WUA77" s="45"/>
      <c r="WUB77" s="45"/>
      <c r="WUC77" s="45"/>
      <c r="WUD77" s="45"/>
      <c r="WUE77" s="45"/>
      <c r="WUF77" s="45"/>
      <c r="WUG77" s="45"/>
      <c r="WUH77" s="45"/>
      <c r="WUI77" s="45"/>
      <c r="WUJ77" s="45"/>
      <c r="WUK77" s="45"/>
      <c r="WUL77" s="45"/>
      <c r="WUM77" s="45"/>
      <c r="WUN77" s="45"/>
      <c r="WUO77" s="45"/>
      <c r="WUP77" s="45"/>
      <c r="WUQ77" s="45"/>
      <c r="WUR77" s="45"/>
      <c r="WUS77" s="45"/>
      <c r="WUT77" s="45"/>
      <c r="WUU77" s="45"/>
      <c r="WUV77" s="45"/>
      <c r="WUW77" s="45"/>
      <c r="WUX77" s="45"/>
      <c r="WUY77" s="45"/>
      <c r="WUZ77" s="45"/>
      <c r="WVA77" s="45"/>
      <c r="WVB77" s="45"/>
      <c r="WVC77" s="45"/>
      <c r="WVD77" s="45"/>
      <c r="WVE77" s="45"/>
      <c r="WVF77" s="45"/>
      <c r="WVG77" s="45"/>
      <c r="WVH77" s="45"/>
      <c r="WVI77" s="45"/>
      <c r="WVJ77" s="45"/>
      <c r="WVK77" s="45"/>
      <c r="WVL77" s="45"/>
      <c r="WVM77" s="45"/>
      <c r="WVN77" s="45"/>
      <c r="WVO77" s="45"/>
      <c r="WVP77" s="45"/>
      <c r="WVQ77" s="45"/>
      <c r="WVR77" s="45"/>
      <c r="WVS77" s="45"/>
      <c r="WVT77" s="45"/>
      <c r="WVU77" s="45"/>
      <c r="WVV77" s="45"/>
      <c r="WVW77" s="45"/>
      <c r="WVX77" s="45"/>
      <c r="WVY77" s="45"/>
      <c r="WVZ77" s="45"/>
      <c r="WWA77" s="45"/>
      <c r="WWB77" s="45"/>
      <c r="WWC77" s="45"/>
      <c r="WWD77" s="45"/>
      <c r="WWE77" s="45"/>
      <c r="WWF77" s="45"/>
      <c r="WWG77" s="45"/>
      <c r="WWH77" s="45"/>
      <c r="WWI77" s="45"/>
      <c r="WWJ77" s="45"/>
      <c r="WWK77" s="45"/>
      <c r="WWL77" s="45"/>
      <c r="WWM77" s="45"/>
      <c r="WWN77" s="45"/>
      <c r="WWO77" s="45"/>
      <c r="WWP77" s="45"/>
      <c r="WWQ77" s="45"/>
      <c r="WWR77" s="45"/>
      <c r="WWS77" s="45"/>
      <c r="WWT77" s="45"/>
      <c r="WWU77" s="45"/>
      <c r="WWV77" s="45"/>
      <c r="WWW77" s="45"/>
      <c r="WWX77" s="45"/>
      <c r="WWY77" s="45"/>
      <c r="WWZ77" s="45"/>
      <c r="WXA77" s="45"/>
      <c r="WXB77" s="45"/>
      <c r="WXC77" s="45"/>
      <c r="WXD77" s="45"/>
      <c r="WXE77" s="45"/>
      <c r="WXF77" s="45"/>
      <c r="WXG77" s="45"/>
      <c r="WXH77" s="45"/>
      <c r="WXI77" s="45"/>
      <c r="WXJ77" s="45"/>
      <c r="WXK77" s="45"/>
      <c r="WXL77" s="45"/>
      <c r="WXM77" s="45"/>
      <c r="WXN77" s="45"/>
      <c r="WXO77" s="45"/>
      <c r="WXP77" s="45"/>
      <c r="WXQ77" s="45"/>
      <c r="WXR77" s="45"/>
      <c r="WXS77" s="45"/>
      <c r="WXT77" s="45"/>
      <c r="WXU77" s="45"/>
      <c r="WXV77" s="45"/>
      <c r="WXW77" s="45"/>
      <c r="WXX77" s="45"/>
      <c r="WXY77" s="45"/>
      <c r="WXZ77" s="45"/>
      <c r="WYA77" s="45"/>
      <c r="WYB77" s="45"/>
      <c r="WYC77" s="45"/>
      <c r="WYD77" s="45"/>
      <c r="WYE77" s="45"/>
      <c r="WYF77" s="45"/>
      <c r="WYG77" s="45"/>
      <c r="WYH77" s="45"/>
      <c r="WYI77" s="45"/>
      <c r="WYJ77" s="45"/>
      <c r="WYK77" s="45"/>
      <c r="WYL77" s="45"/>
      <c r="WYM77" s="45"/>
      <c r="WYN77" s="45"/>
      <c r="WYO77" s="45"/>
      <c r="WYP77" s="45"/>
      <c r="WYQ77" s="45"/>
      <c r="WYR77" s="45"/>
      <c r="WYS77" s="45"/>
      <c r="WYT77" s="45"/>
      <c r="WYU77" s="45"/>
      <c r="WYV77" s="45"/>
      <c r="WYW77" s="45"/>
      <c r="WYX77" s="45"/>
      <c r="WYY77" s="45"/>
      <c r="WYZ77" s="45"/>
      <c r="WZA77" s="45"/>
      <c r="WZB77" s="45"/>
      <c r="WZC77" s="45"/>
      <c r="WZD77" s="45"/>
      <c r="WZE77" s="45"/>
      <c r="WZF77" s="45"/>
      <c r="WZG77" s="45"/>
      <c r="WZH77" s="45"/>
      <c r="WZI77" s="45"/>
      <c r="WZJ77" s="45"/>
      <c r="WZK77" s="45"/>
      <c r="WZL77" s="45"/>
      <c r="WZM77" s="45"/>
      <c r="WZN77" s="45"/>
      <c r="WZO77" s="45"/>
      <c r="WZP77" s="45"/>
      <c r="WZQ77" s="45"/>
      <c r="WZR77" s="45"/>
      <c r="WZS77" s="45"/>
      <c r="WZT77" s="45"/>
      <c r="WZU77" s="45"/>
      <c r="WZV77" s="45"/>
      <c r="WZW77" s="45"/>
      <c r="WZX77" s="45"/>
      <c r="WZY77" s="45"/>
      <c r="WZZ77" s="45"/>
      <c r="XAA77" s="45"/>
      <c r="XAB77" s="45"/>
      <c r="XAC77" s="45"/>
      <c r="XAD77" s="45"/>
      <c r="XAE77" s="45"/>
      <c r="XAF77" s="45"/>
      <c r="XAG77" s="45"/>
      <c r="XAH77" s="45"/>
      <c r="XAI77" s="45"/>
      <c r="XAJ77" s="45"/>
      <c r="XAK77" s="45"/>
      <c r="XAL77" s="45"/>
      <c r="XAM77" s="45"/>
      <c r="XAN77" s="45"/>
      <c r="XAO77" s="45"/>
      <c r="XAP77" s="45"/>
      <c r="XAQ77" s="45"/>
      <c r="XAR77" s="45"/>
      <c r="XAS77" s="45"/>
      <c r="XAT77" s="45"/>
      <c r="XAU77" s="45"/>
      <c r="XAV77" s="45"/>
      <c r="XAW77" s="45"/>
      <c r="XAX77" s="45"/>
      <c r="XAY77" s="45"/>
      <c r="XAZ77" s="45"/>
      <c r="XBA77" s="45"/>
      <c r="XBB77" s="45"/>
      <c r="XBC77" s="45"/>
      <c r="XBD77" s="45"/>
      <c r="XBE77" s="45"/>
      <c r="XBF77" s="45"/>
      <c r="XBG77" s="45"/>
      <c r="XBH77" s="45"/>
      <c r="XBI77" s="45"/>
      <c r="XBJ77" s="45"/>
      <c r="XBK77" s="45"/>
      <c r="XBL77" s="45"/>
      <c r="XBM77" s="45"/>
      <c r="XBN77" s="45"/>
      <c r="XBO77" s="45"/>
      <c r="XBP77" s="45"/>
      <c r="XBQ77" s="45"/>
      <c r="XBR77" s="45"/>
      <c r="XBS77" s="45"/>
      <c r="XBT77" s="45"/>
      <c r="XBU77" s="45"/>
      <c r="XBV77" s="45"/>
      <c r="XBW77" s="45"/>
      <c r="XBX77" s="45"/>
      <c r="XBY77" s="45"/>
      <c r="XBZ77" s="45"/>
      <c r="XCA77" s="45"/>
      <c r="XCB77" s="45"/>
      <c r="XCC77" s="45"/>
      <c r="XCD77" s="45"/>
      <c r="XCE77" s="45"/>
      <c r="XCF77" s="45"/>
      <c r="XCG77" s="45"/>
      <c r="XCH77" s="45"/>
      <c r="XCI77" s="45"/>
      <c r="XCJ77" s="45"/>
      <c r="XCK77" s="45"/>
      <c r="XCL77" s="45"/>
      <c r="XCM77" s="45"/>
      <c r="XCN77" s="45"/>
      <c r="XCO77" s="45"/>
      <c r="XCP77" s="45"/>
      <c r="XCQ77" s="45"/>
      <c r="XCR77" s="45"/>
      <c r="XCS77" s="45"/>
      <c r="XCT77" s="45"/>
      <c r="XCU77" s="45"/>
      <c r="XCV77" s="45"/>
      <c r="XCW77" s="45"/>
      <c r="XCX77" s="45"/>
      <c r="XCY77" s="45"/>
      <c r="XCZ77" s="45"/>
      <c r="XDA77" s="45"/>
      <c r="XDB77" s="45"/>
      <c r="XDC77" s="45"/>
      <c r="XDD77" s="45"/>
      <c r="XDE77" s="45"/>
      <c r="XDF77" s="45"/>
      <c r="XDG77" s="45"/>
      <c r="XDH77" s="45"/>
      <c r="XDI77" s="45"/>
      <c r="XDJ77" s="45"/>
      <c r="XDK77" s="45"/>
      <c r="XDL77" s="45"/>
      <c r="XDM77" s="45"/>
      <c r="XDN77" s="45"/>
      <c r="XDO77" s="45"/>
      <c r="XDP77" s="45"/>
      <c r="XDQ77" s="45"/>
      <c r="XDR77" s="45"/>
      <c r="XDS77" s="45"/>
      <c r="XDT77" s="45"/>
      <c r="XDU77" s="45"/>
      <c r="XDV77" s="45"/>
      <c r="XDW77" s="45"/>
      <c r="XDX77" s="45"/>
      <c r="XDY77" s="45"/>
      <c r="XDZ77" s="45"/>
      <c r="XEA77" s="45"/>
      <c r="XEB77" s="45"/>
      <c r="XEC77" s="45"/>
      <c r="XED77" s="45"/>
      <c r="XEE77" s="45"/>
      <c r="XEF77" s="45"/>
      <c r="XEG77" s="45"/>
      <c r="XEH77" s="45"/>
      <c r="XEI77" s="45"/>
      <c r="XEJ77" s="45"/>
      <c r="XEK77" s="45"/>
      <c r="XEL77" s="45"/>
      <c r="XEM77" s="45"/>
      <c r="XEN77" s="45"/>
      <c r="XEO77" s="45"/>
      <c r="XEP77" s="45"/>
      <c r="XEQ77" s="45"/>
      <c r="XER77" s="45"/>
      <c r="XES77" s="45"/>
      <c r="XET77" s="45"/>
      <c r="XEU77" s="45"/>
      <c r="XEV77" s="45"/>
      <c r="XEW77" s="45"/>
      <c r="XEX77" s="45"/>
      <c r="XEY77" s="45"/>
      <c r="XEZ77" s="45"/>
      <c r="XFA77" s="45"/>
      <c r="XFB77" s="45"/>
      <c r="XFC77" s="45"/>
      <c r="XFD77" s="45"/>
    </row>
    <row r="78" spans="1:27 15969:16384" ht="32.25" customHeight="1" x14ac:dyDescent="0.25">
      <c r="A78" s="479"/>
      <c r="B78" s="975" t="s">
        <v>543</v>
      </c>
      <c r="C78" s="976"/>
      <c r="D78" s="976"/>
      <c r="E78" s="976"/>
      <c r="F78" s="976"/>
      <c r="G78" s="976"/>
      <c r="H78" s="976"/>
      <c r="I78" s="976"/>
      <c r="J78" s="976"/>
      <c r="K78" s="976"/>
      <c r="L78" s="976"/>
      <c r="M78" s="479"/>
      <c r="AA78" s="2" t="s">
        <v>464</v>
      </c>
    </row>
    <row r="79" spans="1:27 15969:16384" ht="25.5" customHeight="1" x14ac:dyDescent="0.25">
      <c r="A79" s="479"/>
      <c r="B79" s="977" t="s">
        <v>544</v>
      </c>
      <c r="C79" s="977"/>
      <c r="D79" s="977"/>
      <c r="E79" s="977"/>
      <c r="F79" s="977"/>
      <c r="G79" s="977"/>
      <c r="H79" s="977"/>
      <c r="I79" s="977"/>
      <c r="J79" s="977"/>
      <c r="K79" s="978"/>
      <c r="L79" s="978"/>
      <c r="M79" s="479"/>
      <c r="AA79" s="2" t="s">
        <v>78</v>
      </c>
    </row>
    <row r="80" spans="1:27 15969:16384" ht="25.5" customHeight="1" x14ac:dyDescent="0.25">
      <c r="A80" s="479"/>
      <c r="B80" s="977" t="s">
        <v>545</v>
      </c>
      <c r="C80" s="977"/>
      <c r="D80" s="977"/>
      <c r="E80" s="977"/>
      <c r="F80" s="977"/>
      <c r="G80" s="977"/>
      <c r="H80" s="977"/>
      <c r="I80" s="977"/>
      <c r="J80" s="977"/>
      <c r="K80" s="978"/>
      <c r="L80" s="978"/>
      <c r="M80" s="479"/>
      <c r="AA80" s="2" t="s">
        <v>546</v>
      </c>
    </row>
    <row r="81" spans="1:27" ht="25.5" customHeight="1" x14ac:dyDescent="0.25">
      <c r="A81" s="479"/>
      <c r="B81" s="977" t="s">
        <v>547</v>
      </c>
      <c r="C81" s="977"/>
      <c r="D81" s="977"/>
      <c r="E81" s="977"/>
      <c r="F81" s="977"/>
      <c r="G81" s="977"/>
      <c r="H81" s="977"/>
      <c r="I81" s="977"/>
      <c r="J81" s="977"/>
      <c r="K81" s="978" t="s">
        <v>249</v>
      </c>
      <c r="L81" s="978"/>
      <c r="M81" s="479"/>
      <c r="AA81" s="2" t="s">
        <v>548</v>
      </c>
    </row>
    <row r="82" spans="1:27" ht="15" x14ac:dyDescent="0.25">
      <c r="A82" s="479"/>
      <c r="B82" s="479"/>
      <c r="C82" s="479"/>
      <c r="D82" s="479"/>
      <c r="E82" s="479"/>
      <c r="F82" s="479"/>
      <c r="G82" s="479"/>
      <c r="H82" s="479"/>
      <c r="I82" s="479"/>
      <c r="J82" s="479"/>
      <c r="K82" s="479"/>
      <c r="L82" s="479"/>
      <c r="M82" s="479"/>
      <c r="AA82" s="2" t="s">
        <v>81</v>
      </c>
    </row>
    <row r="83" spans="1:27" ht="15" x14ac:dyDescent="0.25">
      <c r="A83" s="499"/>
      <c r="B83" s="975" t="s">
        <v>549</v>
      </c>
      <c r="C83" s="976"/>
      <c r="D83" s="976"/>
      <c r="E83" s="976"/>
      <c r="F83" s="976"/>
      <c r="G83" s="976"/>
      <c r="H83" s="976"/>
      <c r="I83" s="976"/>
      <c r="J83" s="976"/>
      <c r="K83" s="976"/>
      <c r="L83" s="976"/>
      <c r="M83" s="499"/>
      <c r="AA83" s="2" t="s">
        <v>550</v>
      </c>
    </row>
    <row r="84" spans="1:27" ht="36.75" customHeight="1" x14ac:dyDescent="0.25">
      <c r="A84" s="499"/>
      <c r="B84" s="988" t="s">
        <v>551</v>
      </c>
      <c r="C84" s="989"/>
      <c r="D84" s="988" t="s">
        <v>552</v>
      </c>
      <c r="E84" s="989"/>
      <c r="F84" s="988" t="s">
        <v>553</v>
      </c>
      <c r="G84" s="989"/>
      <c r="H84" s="988" t="s">
        <v>554</v>
      </c>
      <c r="I84" s="990"/>
      <c r="J84" s="989"/>
      <c r="K84" s="988" t="s">
        <v>555</v>
      </c>
      <c r="L84" s="989"/>
      <c r="M84" s="499"/>
    </row>
    <row r="85" spans="1:27" ht="41.65" customHeight="1" x14ac:dyDescent="0.25">
      <c r="A85" s="499"/>
      <c r="B85" s="991" t="s">
        <v>556</v>
      </c>
      <c r="C85" s="992"/>
      <c r="D85" s="991" t="s">
        <v>556</v>
      </c>
      <c r="E85" s="992"/>
      <c r="F85" s="991" t="s">
        <v>557</v>
      </c>
      <c r="G85" s="992"/>
      <c r="H85" s="991" t="s">
        <v>558</v>
      </c>
      <c r="I85" s="993"/>
      <c r="J85" s="992"/>
      <c r="K85" s="991" t="s">
        <v>559</v>
      </c>
      <c r="L85" s="992"/>
      <c r="M85" s="499"/>
      <c r="AA85" s="2" t="s">
        <v>560</v>
      </c>
    </row>
    <row r="86" spans="1:27" ht="26.25" customHeight="1" x14ac:dyDescent="0.25">
      <c r="A86" s="499"/>
      <c r="B86" s="991"/>
      <c r="C86" s="992"/>
      <c r="D86" s="991"/>
      <c r="E86" s="992"/>
      <c r="F86" s="991"/>
      <c r="G86" s="992"/>
      <c r="H86" s="991"/>
      <c r="I86" s="993"/>
      <c r="J86" s="992"/>
      <c r="K86" s="991"/>
      <c r="L86" s="992"/>
      <c r="M86" s="499"/>
      <c r="AA86" s="2" t="s">
        <v>0</v>
      </c>
    </row>
    <row r="87" spans="1:27" ht="26.25" customHeight="1" x14ac:dyDescent="0.25">
      <c r="A87" s="499"/>
      <c r="B87" s="991"/>
      <c r="C87" s="992"/>
      <c r="D87" s="991"/>
      <c r="E87" s="992"/>
      <c r="F87" s="991"/>
      <c r="G87" s="992"/>
      <c r="H87" s="991"/>
      <c r="I87" s="993"/>
      <c r="J87" s="992"/>
      <c r="K87" s="991"/>
      <c r="L87" s="992"/>
      <c r="M87" s="499"/>
      <c r="AA87" s="2" t="s">
        <v>498</v>
      </c>
    </row>
    <row r="88" spans="1:27" ht="26.25" customHeight="1" x14ac:dyDescent="0.25">
      <c r="A88" s="499"/>
      <c r="B88" s="991"/>
      <c r="C88" s="992"/>
      <c r="D88" s="991"/>
      <c r="E88" s="992"/>
      <c r="F88" s="991"/>
      <c r="G88" s="992"/>
      <c r="H88" s="991"/>
      <c r="I88" s="993"/>
      <c r="J88" s="992"/>
      <c r="K88" s="991"/>
      <c r="L88" s="992"/>
      <c r="M88" s="499"/>
      <c r="AA88" s="2" t="s">
        <v>497</v>
      </c>
    </row>
    <row r="89" spans="1:27" ht="15" x14ac:dyDescent="0.25">
      <c r="A89" s="499"/>
      <c r="B89" s="499"/>
      <c r="C89" s="499"/>
      <c r="D89" s="499"/>
      <c r="E89" s="499"/>
      <c r="F89" s="499"/>
      <c r="G89" s="499"/>
      <c r="H89" s="499"/>
      <c r="I89" s="499"/>
      <c r="J89" s="499"/>
      <c r="K89" s="499"/>
      <c r="L89" s="499"/>
      <c r="M89" s="499"/>
    </row>
    <row r="90" spans="1:27" x14ac:dyDescent="0.2">
      <c r="A90" s="90"/>
      <c r="B90" s="3"/>
      <c r="C90" s="3"/>
      <c r="D90" s="3"/>
      <c r="E90" s="3"/>
      <c r="F90" s="3"/>
      <c r="G90" s="3"/>
      <c r="H90" s="3"/>
      <c r="I90" s="3"/>
      <c r="J90" s="3"/>
      <c r="K90" s="3"/>
      <c r="L90" s="52"/>
      <c r="M90" s="52"/>
    </row>
    <row r="91" spans="1:27" ht="15" x14ac:dyDescent="0.25">
      <c r="A91" s="994" t="s">
        <v>561</v>
      </c>
      <c r="B91" s="974"/>
      <c r="C91" s="974"/>
      <c r="D91" s="974"/>
      <c r="E91" s="974"/>
      <c r="F91" s="974"/>
      <c r="G91" s="974"/>
      <c r="H91" s="974"/>
      <c r="I91" s="974"/>
      <c r="J91" s="974"/>
      <c r="K91" s="974"/>
      <c r="L91" s="974"/>
      <c r="M91" s="974"/>
      <c r="AA91" s="44" t="s">
        <v>249</v>
      </c>
    </row>
    <row r="92" spans="1:27" ht="12.75" customHeight="1" x14ac:dyDescent="0.25">
      <c r="A92" s="499"/>
      <c r="B92" s="995" t="s">
        <v>562</v>
      </c>
      <c r="C92" s="984"/>
      <c r="D92" s="984"/>
      <c r="E92" s="984"/>
      <c r="F92" s="984"/>
      <c r="G92" s="984"/>
      <c r="H92" s="984"/>
      <c r="I92" s="984"/>
      <c r="J92" s="984"/>
      <c r="K92" s="984"/>
      <c r="L92" s="984"/>
      <c r="M92" s="499"/>
      <c r="AA92" s="44" t="s">
        <v>497</v>
      </c>
    </row>
    <row r="93" spans="1:27" ht="19.5" customHeight="1" x14ac:dyDescent="0.25">
      <c r="A93" s="499"/>
      <c r="B93" s="984"/>
      <c r="C93" s="984"/>
      <c r="D93" s="984"/>
      <c r="E93" s="984"/>
      <c r="F93" s="984"/>
      <c r="G93" s="984"/>
      <c r="H93" s="984"/>
      <c r="I93" s="984"/>
      <c r="J93" s="984"/>
      <c r="K93" s="984"/>
      <c r="L93" s="984"/>
      <c r="M93" s="499"/>
      <c r="AA93" s="44" t="s">
        <v>498</v>
      </c>
    </row>
    <row r="94" spans="1:27" s="144" customFormat="1" ht="47.25" customHeight="1" x14ac:dyDescent="0.25">
      <c r="A94" s="500"/>
      <c r="B94" s="996" t="s">
        <v>563</v>
      </c>
      <c r="C94" s="996"/>
      <c r="D94" s="996"/>
      <c r="E94" s="996"/>
      <c r="F94" s="996"/>
      <c r="G94" s="996"/>
      <c r="H94" s="996"/>
      <c r="I94" s="996"/>
      <c r="J94" s="996"/>
      <c r="K94" s="996"/>
      <c r="L94" s="348"/>
      <c r="M94" s="500"/>
      <c r="AA94" s="2"/>
    </row>
    <row r="95" spans="1:27" s="144" customFormat="1" ht="24" customHeight="1" x14ac:dyDescent="0.25">
      <c r="A95" s="500"/>
      <c r="B95" s="996" t="s">
        <v>564</v>
      </c>
      <c r="C95" s="996"/>
      <c r="D95" s="996"/>
      <c r="E95" s="996"/>
      <c r="F95" s="996"/>
      <c r="G95" s="996"/>
      <c r="H95" s="996"/>
      <c r="I95" s="996"/>
      <c r="J95" s="996"/>
      <c r="K95" s="996"/>
      <c r="L95" s="348"/>
      <c r="M95" s="500"/>
      <c r="AA95" s="44" t="s">
        <v>249</v>
      </c>
    </row>
    <row r="96" spans="1:27" s="144" customFormat="1" ht="24" customHeight="1" x14ac:dyDescent="0.25">
      <c r="A96" s="500"/>
      <c r="B96" s="996" t="s">
        <v>565</v>
      </c>
      <c r="C96" s="996"/>
      <c r="D96" s="996"/>
      <c r="E96" s="996"/>
      <c r="F96" s="996"/>
      <c r="G96" s="996"/>
      <c r="H96" s="996"/>
      <c r="I96" s="996"/>
      <c r="J96" s="996"/>
      <c r="K96" s="996"/>
      <c r="L96" s="348"/>
      <c r="M96" s="500"/>
      <c r="AA96" s="2" t="s">
        <v>566</v>
      </c>
    </row>
    <row r="97" spans="1:27" s="144" customFormat="1" ht="24" customHeight="1" x14ac:dyDescent="0.25">
      <c r="A97" s="500"/>
      <c r="B97" s="996" t="s">
        <v>567</v>
      </c>
      <c r="C97" s="996"/>
      <c r="D97" s="996"/>
      <c r="E97" s="996"/>
      <c r="F97" s="996"/>
      <c r="G97" s="996"/>
      <c r="H97" s="996"/>
      <c r="I97" s="996"/>
      <c r="J97" s="996"/>
      <c r="K97" s="996"/>
      <c r="L97" s="348"/>
      <c r="M97" s="500"/>
      <c r="AA97" s="2" t="s">
        <v>568</v>
      </c>
    </row>
    <row r="98" spans="1:27" s="144" customFormat="1" ht="24" customHeight="1" x14ac:dyDescent="0.25">
      <c r="A98" s="500"/>
      <c r="B98" s="996" t="s">
        <v>569</v>
      </c>
      <c r="C98" s="996"/>
      <c r="D98" s="996"/>
      <c r="E98" s="996"/>
      <c r="F98" s="996"/>
      <c r="G98" s="996"/>
      <c r="H98" s="996"/>
      <c r="I98" s="996"/>
      <c r="J98" s="996"/>
      <c r="K98" s="996"/>
      <c r="L98" s="348"/>
      <c r="M98" s="500"/>
      <c r="AA98" s="2"/>
    </row>
    <row r="99" spans="1:27" s="144" customFormat="1" ht="45" customHeight="1" x14ac:dyDescent="0.25">
      <c r="A99" s="500"/>
      <c r="B99" s="996" t="s">
        <v>570</v>
      </c>
      <c r="C99" s="996"/>
      <c r="D99" s="996"/>
      <c r="E99" s="996"/>
      <c r="F99" s="996"/>
      <c r="G99" s="996"/>
      <c r="H99" s="996"/>
      <c r="I99" s="996"/>
      <c r="J99" s="996"/>
      <c r="K99" s="996"/>
      <c r="L99" s="348"/>
      <c r="M99" s="500"/>
      <c r="AA99" s="2" t="s">
        <v>571</v>
      </c>
    </row>
    <row r="100" spans="1:27" s="144" customFormat="1" ht="33.75" customHeight="1" x14ac:dyDescent="0.25">
      <c r="A100" s="500"/>
      <c r="B100" s="999" t="s">
        <v>572</v>
      </c>
      <c r="C100" s="1000"/>
      <c r="D100" s="1000"/>
      <c r="E100" s="1000"/>
      <c r="F100" s="1000"/>
      <c r="G100" s="1000"/>
      <c r="H100" s="1000"/>
      <c r="I100" s="1000"/>
      <c r="J100" s="1000"/>
      <c r="K100" s="1001"/>
      <c r="L100" s="348"/>
      <c r="M100" s="500"/>
      <c r="AA100" s="2" t="s">
        <v>17</v>
      </c>
    </row>
    <row r="101" spans="1:27" ht="15" x14ac:dyDescent="0.25">
      <c r="A101" s="499"/>
      <c r="B101" s="499"/>
      <c r="C101" s="499"/>
      <c r="D101" s="499"/>
      <c r="E101" s="499"/>
      <c r="F101" s="499"/>
      <c r="G101" s="499"/>
      <c r="H101" s="499"/>
      <c r="I101" s="499"/>
      <c r="J101" s="499"/>
      <c r="K101" s="499"/>
      <c r="L101" s="499"/>
      <c r="M101" s="499"/>
      <c r="AA101" s="2" t="s">
        <v>573</v>
      </c>
    </row>
    <row r="102" spans="1:27" ht="15" x14ac:dyDescent="0.25">
      <c r="A102" s="499"/>
      <c r="B102" s="975" t="s">
        <v>574</v>
      </c>
      <c r="C102" s="976"/>
      <c r="D102" s="976"/>
      <c r="E102" s="976"/>
      <c r="F102" s="976"/>
      <c r="G102" s="976"/>
      <c r="H102" s="976"/>
      <c r="I102" s="976"/>
      <c r="J102" s="976"/>
      <c r="K102" s="976"/>
      <c r="L102" s="976"/>
      <c r="M102" s="499"/>
      <c r="AA102" s="2" t="s">
        <v>575</v>
      </c>
    </row>
    <row r="103" spans="1:27" ht="24" customHeight="1" x14ac:dyDescent="0.25">
      <c r="A103" s="499"/>
      <c r="B103" s="957" t="s">
        <v>552</v>
      </c>
      <c r="C103" s="958"/>
      <c r="D103" s="957" t="s">
        <v>553</v>
      </c>
      <c r="E103" s="958"/>
      <c r="F103" s="957" t="s">
        <v>554</v>
      </c>
      <c r="G103" s="958"/>
      <c r="H103" s="958"/>
      <c r="I103" s="957" t="s">
        <v>555</v>
      </c>
      <c r="J103" s="958"/>
      <c r="K103" s="499"/>
      <c r="L103" s="499"/>
      <c r="M103" s="499"/>
    </row>
    <row r="104" spans="1:27" ht="42.6" customHeight="1" x14ac:dyDescent="0.25">
      <c r="A104" s="499"/>
      <c r="B104" s="997" t="s">
        <v>556</v>
      </c>
      <c r="C104" s="997"/>
      <c r="D104" s="997" t="s">
        <v>576</v>
      </c>
      <c r="E104" s="997"/>
      <c r="F104" s="997" t="s">
        <v>558</v>
      </c>
      <c r="G104" s="997"/>
      <c r="H104" s="997"/>
      <c r="I104" s="997" t="s">
        <v>559</v>
      </c>
      <c r="J104" s="997"/>
      <c r="K104" s="499"/>
      <c r="L104" s="499"/>
      <c r="M104" s="499"/>
    </row>
    <row r="105" spans="1:27" ht="24" customHeight="1" x14ac:dyDescent="0.25">
      <c r="A105" s="499"/>
      <c r="B105" s="998"/>
      <c r="C105" s="998"/>
      <c r="D105" s="998"/>
      <c r="E105" s="998"/>
      <c r="F105" s="998"/>
      <c r="G105" s="998"/>
      <c r="H105" s="998"/>
      <c r="I105" s="998"/>
      <c r="J105" s="998"/>
      <c r="K105" s="499"/>
      <c r="L105" s="499"/>
      <c r="M105" s="499"/>
    </row>
    <row r="106" spans="1:27" ht="24" customHeight="1" x14ac:dyDescent="0.25">
      <c r="A106" s="499"/>
      <c r="B106" s="998"/>
      <c r="C106" s="998"/>
      <c r="D106" s="998"/>
      <c r="E106" s="998"/>
      <c r="F106" s="998"/>
      <c r="G106" s="998"/>
      <c r="H106" s="998"/>
      <c r="I106" s="998"/>
      <c r="J106" s="998"/>
      <c r="K106" s="499"/>
      <c r="L106" s="499"/>
      <c r="M106" s="499"/>
    </row>
    <row r="107" spans="1:27" ht="15" x14ac:dyDescent="0.25">
      <c r="A107" s="499"/>
      <c r="B107" s="499"/>
      <c r="C107" s="499"/>
      <c r="D107" s="499"/>
      <c r="E107" s="499"/>
      <c r="F107" s="499"/>
      <c r="G107" s="499"/>
      <c r="H107" s="499"/>
      <c r="I107" s="499"/>
      <c r="J107" s="499"/>
      <c r="K107" s="499"/>
      <c r="L107" s="499"/>
      <c r="M107" s="499"/>
    </row>
    <row r="108" spans="1:27" x14ac:dyDescent="0.2">
      <c r="A108" s="130"/>
      <c r="B108" s="130"/>
      <c r="C108" s="130"/>
      <c r="D108" s="130"/>
      <c r="E108" s="130"/>
      <c r="F108" s="130"/>
      <c r="G108" s="130"/>
      <c r="H108" s="130"/>
      <c r="I108" s="130"/>
      <c r="J108" s="130"/>
      <c r="K108" s="130"/>
      <c r="L108" s="130"/>
    </row>
    <row r="109" spans="1:27" ht="15" x14ac:dyDescent="0.25">
      <c r="A109" s="994" t="s">
        <v>577</v>
      </c>
      <c r="B109" s="974"/>
      <c r="C109" s="974"/>
      <c r="D109" s="974"/>
      <c r="E109" s="974"/>
      <c r="F109" s="974"/>
      <c r="G109" s="974"/>
      <c r="H109" s="974"/>
      <c r="I109" s="974"/>
      <c r="J109" s="974"/>
      <c r="K109" s="974"/>
      <c r="L109" s="974"/>
      <c r="M109" s="974"/>
    </row>
    <row r="110" spans="1:27" ht="15" x14ac:dyDescent="0.25">
      <c r="A110" s="499"/>
      <c r="B110" s="1007" t="s">
        <v>578</v>
      </c>
      <c r="C110" s="1008"/>
      <c r="D110" s="1008"/>
      <c r="E110" s="1008"/>
      <c r="F110" s="1008"/>
      <c r="G110" s="1008"/>
      <c r="H110" s="1008"/>
      <c r="I110" s="1008"/>
      <c r="J110" s="1008"/>
      <c r="K110" s="1008"/>
      <c r="L110" s="1008"/>
      <c r="M110" s="499"/>
    </row>
    <row r="111" spans="1:27" ht="15" x14ac:dyDescent="0.25">
      <c r="A111" s="499"/>
      <c r="B111" s="1008"/>
      <c r="C111" s="1008"/>
      <c r="D111" s="1008"/>
      <c r="E111" s="1008"/>
      <c r="F111" s="1008"/>
      <c r="G111" s="1008"/>
      <c r="H111" s="1008"/>
      <c r="I111" s="1008"/>
      <c r="J111" s="1008"/>
      <c r="K111" s="1008"/>
      <c r="L111" s="1008"/>
      <c r="M111" s="499"/>
    </row>
    <row r="112" spans="1:27" s="53" customFormat="1" ht="15" x14ac:dyDescent="0.2">
      <c r="A112" s="501"/>
      <c r="B112" s="1002" t="s">
        <v>579</v>
      </c>
      <c r="C112" s="1002"/>
      <c r="D112" s="1002"/>
      <c r="E112" s="1002"/>
      <c r="F112" s="1002"/>
      <c r="G112" s="1002"/>
      <c r="H112" s="1002"/>
      <c r="I112" s="1002"/>
      <c r="J112" s="1002"/>
      <c r="K112" s="1002"/>
      <c r="L112" s="348"/>
      <c r="M112" s="501"/>
      <c r="AA112" s="2"/>
    </row>
    <row r="113" spans="1:27" s="53" customFormat="1" ht="29.65" customHeight="1" x14ac:dyDescent="0.2">
      <c r="A113" s="501"/>
      <c r="B113" s="1002" t="s">
        <v>580</v>
      </c>
      <c r="C113" s="1002"/>
      <c r="D113" s="1002"/>
      <c r="E113" s="1002"/>
      <c r="F113" s="1002"/>
      <c r="G113" s="1002"/>
      <c r="H113" s="1002"/>
      <c r="I113" s="1002"/>
      <c r="J113" s="1002"/>
      <c r="K113" s="1002"/>
      <c r="L113" s="348"/>
      <c r="M113" s="501"/>
      <c r="AA113" s="2"/>
    </row>
    <row r="114" spans="1:27" s="53" customFormat="1" ht="18" customHeight="1" x14ac:dyDescent="0.2">
      <c r="A114" s="501"/>
      <c r="B114" s="1002" t="s">
        <v>581</v>
      </c>
      <c r="C114" s="1002"/>
      <c r="D114" s="1002"/>
      <c r="E114" s="1002"/>
      <c r="F114" s="1002"/>
      <c r="G114" s="1002"/>
      <c r="H114" s="1002"/>
      <c r="I114" s="1002"/>
      <c r="J114" s="1002"/>
      <c r="K114" s="1002"/>
      <c r="L114" s="348"/>
      <c r="M114" s="501"/>
      <c r="AA114" s="2"/>
    </row>
    <row r="115" spans="1:27" s="53" customFormat="1" ht="42" customHeight="1" x14ac:dyDescent="0.2">
      <c r="A115" s="501"/>
      <c r="B115" s="1003" t="s">
        <v>582</v>
      </c>
      <c r="C115" s="1004"/>
      <c r="D115" s="1004"/>
      <c r="E115" s="1004"/>
      <c r="F115" s="1004"/>
      <c r="G115" s="1004"/>
      <c r="H115" s="1004"/>
      <c r="I115" s="1004"/>
      <c r="J115" s="1004"/>
      <c r="K115" s="1005"/>
      <c r="L115" s="348"/>
      <c r="M115" s="501"/>
      <c r="AA115" s="2"/>
    </row>
    <row r="116" spans="1:27" s="53" customFormat="1" ht="30.6" customHeight="1" x14ac:dyDescent="0.2">
      <c r="A116" s="501"/>
      <c r="B116" s="1006" t="s">
        <v>583</v>
      </c>
      <c r="C116" s="1006"/>
      <c r="D116" s="1006"/>
      <c r="E116" s="1006"/>
      <c r="F116" s="1006"/>
      <c r="G116" s="1006"/>
      <c r="H116" s="1006"/>
      <c r="I116" s="1006"/>
      <c r="J116" s="1006"/>
      <c r="K116" s="1006"/>
      <c r="L116" s="501"/>
      <c r="M116" s="501"/>
      <c r="AA116" s="2"/>
    </row>
    <row r="117" spans="1:27" ht="15" x14ac:dyDescent="0.25">
      <c r="A117" s="499"/>
      <c r="B117" s="499"/>
      <c r="C117" s="499"/>
      <c r="D117" s="499"/>
      <c r="E117" s="499"/>
      <c r="F117" s="499"/>
      <c r="G117" s="499"/>
      <c r="H117" s="499"/>
      <c r="I117" s="499"/>
      <c r="J117" s="499"/>
      <c r="K117" s="499"/>
      <c r="L117" s="499"/>
      <c r="M117" s="499"/>
    </row>
    <row r="118" spans="1:27" ht="15" x14ac:dyDescent="0.25">
      <c r="A118" s="499"/>
      <c r="B118" s="975" t="s">
        <v>584</v>
      </c>
      <c r="C118" s="976"/>
      <c r="D118" s="976"/>
      <c r="E118" s="976"/>
      <c r="F118" s="976"/>
      <c r="G118" s="976"/>
      <c r="H118" s="976"/>
      <c r="I118" s="976"/>
      <c r="J118" s="976"/>
      <c r="K118" s="976"/>
      <c r="L118" s="976"/>
      <c r="M118" s="499"/>
      <c r="R118" s="364"/>
    </row>
    <row r="119" spans="1:27" ht="45.6" customHeight="1" x14ac:dyDescent="0.25">
      <c r="A119" s="499"/>
      <c r="B119" s="1009" t="s">
        <v>552</v>
      </c>
      <c r="C119" s="1010"/>
      <c r="D119" s="1009" t="s">
        <v>553</v>
      </c>
      <c r="E119" s="1010"/>
      <c r="F119" s="1009" t="s">
        <v>554</v>
      </c>
      <c r="G119" s="1011"/>
      <c r="H119" s="1010"/>
      <c r="I119" s="1009" t="s">
        <v>555</v>
      </c>
      <c r="J119" s="1010"/>
      <c r="K119" s="499"/>
      <c r="L119" s="499"/>
      <c r="M119" s="499"/>
    </row>
    <row r="120" spans="1:27" ht="117.6" customHeight="1" x14ac:dyDescent="0.25">
      <c r="A120" s="499"/>
      <c r="B120" s="997" t="s">
        <v>556</v>
      </c>
      <c r="C120" s="997"/>
      <c r="D120" s="1012" t="s">
        <v>585</v>
      </c>
      <c r="E120" s="1012"/>
      <c r="F120" s="997" t="s">
        <v>558</v>
      </c>
      <c r="G120" s="997"/>
      <c r="H120" s="997"/>
      <c r="I120" s="997" t="s">
        <v>586</v>
      </c>
      <c r="J120" s="997"/>
      <c r="K120" s="499"/>
      <c r="L120" s="499"/>
      <c r="M120" s="499"/>
    </row>
    <row r="121" spans="1:27" ht="15" x14ac:dyDescent="0.25">
      <c r="A121" s="499"/>
      <c r="B121" s="998"/>
      <c r="C121" s="998"/>
      <c r="D121" s="998"/>
      <c r="E121" s="998"/>
      <c r="F121" s="998"/>
      <c r="G121" s="998"/>
      <c r="H121" s="998"/>
      <c r="I121" s="998"/>
      <c r="J121" s="998"/>
      <c r="K121" s="499"/>
      <c r="L121" s="499"/>
      <c r="M121" s="499"/>
    </row>
    <row r="122" spans="1:27" ht="15" x14ac:dyDescent="0.25">
      <c r="A122" s="499"/>
      <c r="B122" s="998"/>
      <c r="C122" s="998"/>
      <c r="D122" s="998"/>
      <c r="E122" s="998"/>
      <c r="F122" s="998"/>
      <c r="G122" s="998"/>
      <c r="H122" s="998"/>
      <c r="I122" s="998"/>
      <c r="J122" s="998"/>
      <c r="K122" s="499"/>
      <c r="L122" s="499"/>
      <c r="M122" s="499"/>
    </row>
    <row r="123" spans="1:27" ht="15" x14ac:dyDescent="0.25">
      <c r="A123" s="499"/>
      <c r="B123" s="499"/>
      <c r="C123" s="499"/>
      <c r="D123" s="499"/>
      <c r="E123" s="499"/>
      <c r="F123" s="499"/>
      <c r="G123" s="499"/>
      <c r="H123" s="499"/>
      <c r="I123" s="499"/>
      <c r="J123" s="499"/>
      <c r="K123" s="499"/>
      <c r="L123" s="499"/>
      <c r="M123" s="499"/>
    </row>
    <row r="124" spans="1:27" x14ac:dyDescent="0.2">
      <c r="A124" s="130"/>
      <c r="B124" s="130"/>
      <c r="C124" s="130"/>
      <c r="D124" s="130"/>
      <c r="E124" s="130"/>
      <c r="F124" s="130"/>
      <c r="G124" s="130"/>
      <c r="H124" s="130"/>
      <c r="I124" s="130"/>
      <c r="J124" s="130"/>
      <c r="K124" s="130"/>
      <c r="L124" s="130"/>
    </row>
    <row r="125" spans="1:27" x14ac:dyDescent="0.2">
      <c r="A125" s="130"/>
      <c r="B125" s="130"/>
      <c r="C125" s="130"/>
      <c r="D125" s="130"/>
      <c r="E125" s="130"/>
      <c r="F125" s="130"/>
      <c r="G125" s="130"/>
      <c r="H125" s="130"/>
      <c r="I125" s="130"/>
      <c r="J125" s="130"/>
      <c r="K125" s="130"/>
      <c r="L125" s="130"/>
    </row>
    <row r="126" spans="1:27" x14ac:dyDescent="0.2">
      <c r="A126" s="130"/>
      <c r="B126" s="130"/>
      <c r="C126" s="130"/>
      <c r="D126" s="130"/>
      <c r="E126" s="130"/>
      <c r="F126" s="130"/>
      <c r="G126" s="130"/>
      <c r="H126" s="130"/>
      <c r="I126" s="130"/>
      <c r="J126" s="130"/>
      <c r="K126" s="130"/>
      <c r="L126" s="130"/>
    </row>
    <row r="127" spans="1:27" x14ac:dyDescent="0.2">
      <c r="A127" s="130"/>
      <c r="B127" s="130"/>
      <c r="C127" s="130"/>
      <c r="D127" s="130"/>
      <c r="E127" s="130"/>
      <c r="F127" s="130"/>
      <c r="G127" s="130"/>
      <c r="H127" s="130"/>
      <c r="I127" s="130"/>
      <c r="J127" s="130"/>
      <c r="K127" s="130"/>
      <c r="L127" s="130"/>
    </row>
    <row r="128" spans="1:27" x14ac:dyDescent="0.2">
      <c r="A128" s="130"/>
      <c r="B128" s="130"/>
      <c r="C128" s="130"/>
      <c r="D128" s="130"/>
      <c r="E128" s="130"/>
      <c r="F128" s="130"/>
      <c r="G128" s="130"/>
      <c r="H128" s="130"/>
      <c r="I128" s="130"/>
      <c r="J128" s="130"/>
      <c r="K128" s="130"/>
      <c r="L128" s="130"/>
    </row>
    <row r="129" spans="1:12" x14ac:dyDescent="0.2">
      <c r="A129" s="130"/>
      <c r="B129" s="130"/>
      <c r="C129" s="130"/>
      <c r="D129" s="130"/>
      <c r="E129" s="130"/>
      <c r="F129" s="130"/>
      <c r="G129" s="130"/>
      <c r="H129" s="130"/>
      <c r="I129" s="130"/>
      <c r="J129" s="130"/>
      <c r="K129" s="130"/>
      <c r="L129" s="130"/>
    </row>
    <row r="130" spans="1:12" x14ac:dyDescent="0.2">
      <c r="A130" s="130"/>
      <c r="B130" s="130"/>
      <c r="C130" s="130"/>
      <c r="D130" s="130"/>
      <c r="E130" s="130"/>
      <c r="F130" s="130"/>
      <c r="G130" s="130"/>
      <c r="H130" s="130"/>
      <c r="I130" s="130"/>
      <c r="J130" s="130"/>
      <c r="K130" s="130"/>
      <c r="L130" s="130"/>
    </row>
    <row r="131" spans="1:12" x14ac:dyDescent="0.2">
      <c r="A131" s="130"/>
      <c r="B131" s="130"/>
      <c r="C131" s="130"/>
      <c r="D131" s="130"/>
      <c r="E131" s="130"/>
      <c r="F131" s="130"/>
      <c r="G131" s="130"/>
      <c r="H131" s="130"/>
      <c r="I131" s="130"/>
      <c r="J131" s="130"/>
      <c r="K131" s="130"/>
      <c r="L131" s="130"/>
    </row>
    <row r="132" spans="1:12" x14ac:dyDescent="0.2">
      <c r="A132" s="130"/>
      <c r="B132" s="130"/>
      <c r="C132" s="130"/>
      <c r="D132" s="130"/>
      <c r="E132" s="130"/>
      <c r="F132" s="130"/>
      <c r="G132" s="130"/>
      <c r="H132" s="130"/>
      <c r="I132" s="130"/>
      <c r="J132" s="130"/>
      <c r="K132" s="130"/>
      <c r="L132" s="130"/>
    </row>
    <row r="133" spans="1:12" x14ac:dyDescent="0.2">
      <c r="A133" s="130"/>
      <c r="B133" s="130"/>
      <c r="C133" s="130"/>
      <c r="D133" s="130"/>
      <c r="E133" s="130"/>
      <c r="F133" s="130"/>
      <c r="G133" s="130"/>
      <c r="H133" s="130"/>
      <c r="I133" s="130"/>
      <c r="J133" s="130"/>
      <c r="K133" s="130"/>
      <c r="L133" s="130"/>
    </row>
    <row r="134" spans="1:12" x14ac:dyDescent="0.2">
      <c r="A134" s="130"/>
      <c r="B134" s="130"/>
      <c r="C134" s="130"/>
      <c r="D134" s="130"/>
      <c r="E134" s="130"/>
      <c r="F134" s="130"/>
      <c r="G134" s="130"/>
      <c r="H134" s="130"/>
      <c r="I134" s="130"/>
      <c r="J134" s="130"/>
      <c r="K134" s="130"/>
      <c r="L134" s="130"/>
    </row>
    <row r="135" spans="1:12" x14ac:dyDescent="0.2">
      <c r="A135" s="130"/>
      <c r="B135" s="130"/>
      <c r="C135" s="130"/>
      <c r="D135" s="130"/>
      <c r="E135" s="130"/>
      <c r="F135" s="130"/>
      <c r="G135" s="130"/>
      <c r="H135" s="130"/>
      <c r="I135" s="130"/>
      <c r="J135" s="130"/>
      <c r="K135" s="130"/>
      <c r="L135" s="130"/>
    </row>
    <row r="136" spans="1:12" x14ac:dyDescent="0.2">
      <c r="A136" s="130"/>
      <c r="B136" s="130"/>
      <c r="C136" s="130"/>
      <c r="D136" s="130"/>
      <c r="E136" s="130"/>
      <c r="F136" s="130"/>
      <c r="G136" s="130"/>
      <c r="H136" s="130"/>
      <c r="I136" s="130"/>
      <c r="J136" s="130"/>
      <c r="K136" s="130"/>
      <c r="L136" s="130"/>
    </row>
    <row r="137" spans="1:12" x14ac:dyDescent="0.2">
      <c r="A137" s="130"/>
      <c r="B137" s="130"/>
      <c r="C137" s="130"/>
      <c r="D137" s="130"/>
      <c r="E137" s="130"/>
      <c r="F137" s="130"/>
      <c r="G137" s="130"/>
      <c r="H137" s="130"/>
      <c r="I137" s="130"/>
      <c r="J137" s="130"/>
      <c r="K137" s="130"/>
      <c r="L137" s="130"/>
    </row>
    <row r="138" spans="1:12" x14ac:dyDescent="0.2">
      <c r="A138" s="130"/>
      <c r="B138" s="130"/>
      <c r="C138" s="130"/>
      <c r="D138" s="130"/>
      <c r="E138" s="130"/>
      <c r="F138" s="130"/>
      <c r="G138" s="130"/>
      <c r="H138" s="130"/>
      <c r="I138" s="130"/>
      <c r="J138" s="130"/>
      <c r="K138" s="130"/>
      <c r="L138" s="130"/>
    </row>
    <row r="139" spans="1:12" x14ac:dyDescent="0.2">
      <c r="A139" s="130"/>
      <c r="B139" s="130"/>
      <c r="C139" s="130"/>
      <c r="D139" s="130"/>
      <c r="E139" s="130"/>
      <c r="F139" s="130"/>
      <c r="G139" s="130"/>
      <c r="H139" s="130"/>
      <c r="I139" s="130"/>
      <c r="J139" s="130"/>
      <c r="K139" s="130"/>
      <c r="L139" s="130"/>
    </row>
    <row r="140" spans="1:12" x14ac:dyDescent="0.2">
      <c r="A140" s="130"/>
      <c r="B140" s="130"/>
      <c r="C140" s="130"/>
      <c r="D140" s="130"/>
      <c r="E140" s="130"/>
      <c r="F140" s="130"/>
      <c r="G140" s="130"/>
      <c r="H140" s="130"/>
      <c r="I140" s="130"/>
      <c r="J140" s="130"/>
      <c r="K140" s="130"/>
      <c r="L140" s="130"/>
    </row>
    <row r="141" spans="1:12" x14ac:dyDescent="0.2">
      <c r="A141" s="130"/>
      <c r="B141" s="130"/>
      <c r="C141" s="130"/>
      <c r="D141" s="130"/>
      <c r="E141" s="130"/>
      <c r="F141" s="130"/>
      <c r="G141" s="130"/>
      <c r="H141" s="130"/>
      <c r="I141" s="130"/>
      <c r="J141" s="130"/>
      <c r="K141" s="130"/>
      <c r="L141" s="130"/>
    </row>
    <row r="142" spans="1:12" x14ac:dyDescent="0.2">
      <c r="A142" s="130"/>
      <c r="B142" s="130"/>
      <c r="C142" s="130"/>
      <c r="D142" s="130"/>
      <c r="E142" s="130"/>
      <c r="F142" s="130"/>
      <c r="G142" s="130"/>
      <c r="H142" s="130"/>
      <c r="I142" s="130"/>
      <c r="J142" s="130"/>
      <c r="K142" s="130"/>
      <c r="L142" s="130"/>
    </row>
    <row r="143" spans="1:12" x14ac:dyDescent="0.2">
      <c r="A143" s="130"/>
      <c r="B143" s="130"/>
      <c r="C143" s="130"/>
      <c r="D143" s="130"/>
      <c r="E143" s="130"/>
      <c r="F143" s="130"/>
      <c r="G143" s="130"/>
      <c r="H143" s="130"/>
      <c r="I143" s="130"/>
      <c r="J143" s="130"/>
      <c r="K143" s="130"/>
      <c r="L143" s="130"/>
    </row>
    <row r="144" spans="1:12" x14ac:dyDescent="0.2">
      <c r="A144" s="130"/>
      <c r="B144" s="130"/>
      <c r="C144" s="130"/>
      <c r="D144" s="130"/>
      <c r="E144" s="130"/>
      <c r="F144" s="130"/>
      <c r="G144" s="130"/>
      <c r="H144" s="130"/>
      <c r="I144" s="130"/>
      <c r="J144" s="130"/>
      <c r="K144" s="130"/>
      <c r="L144" s="130"/>
    </row>
    <row r="145" spans="1:12" x14ac:dyDescent="0.2">
      <c r="A145" s="130"/>
      <c r="B145" s="130"/>
      <c r="C145" s="130"/>
      <c r="D145" s="130"/>
      <c r="E145" s="130"/>
      <c r="F145" s="130"/>
      <c r="G145" s="130"/>
      <c r="H145" s="130"/>
      <c r="I145" s="130"/>
      <c r="J145" s="130"/>
      <c r="K145" s="130"/>
      <c r="L145" s="130"/>
    </row>
    <row r="146" spans="1:12" x14ac:dyDescent="0.2">
      <c r="A146" s="130"/>
      <c r="B146" s="130"/>
      <c r="C146" s="130"/>
      <c r="D146" s="130"/>
      <c r="E146" s="130"/>
      <c r="F146" s="130"/>
      <c r="G146" s="130"/>
      <c r="H146" s="130"/>
      <c r="I146" s="130"/>
      <c r="J146" s="130"/>
      <c r="K146" s="130"/>
      <c r="L146" s="130"/>
    </row>
    <row r="147" spans="1:12" x14ac:dyDescent="0.2">
      <c r="A147" s="130"/>
      <c r="B147" s="130"/>
      <c r="C147" s="130"/>
      <c r="D147" s="130"/>
      <c r="E147" s="130"/>
      <c r="F147" s="130"/>
      <c r="G147" s="130"/>
      <c r="H147" s="130"/>
      <c r="I147" s="130"/>
      <c r="J147" s="130"/>
      <c r="K147" s="130"/>
      <c r="L147" s="130"/>
    </row>
    <row r="148" spans="1:12" x14ac:dyDescent="0.2">
      <c r="A148" s="130"/>
      <c r="B148" s="130"/>
      <c r="C148" s="130"/>
      <c r="D148" s="130"/>
      <c r="E148" s="130"/>
      <c r="F148" s="130"/>
      <c r="G148" s="130"/>
      <c r="H148" s="130"/>
      <c r="I148" s="130"/>
      <c r="J148" s="130"/>
      <c r="K148" s="130"/>
      <c r="L148" s="130"/>
    </row>
    <row r="149" spans="1:12" x14ac:dyDescent="0.2">
      <c r="A149" s="130"/>
      <c r="B149" s="130"/>
      <c r="C149" s="130"/>
      <c r="D149" s="130"/>
      <c r="E149" s="130"/>
      <c r="F149" s="130"/>
      <c r="G149" s="130"/>
      <c r="H149" s="130"/>
      <c r="I149" s="130"/>
      <c r="J149" s="130"/>
      <c r="K149" s="130"/>
      <c r="L149" s="130"/>
    </row>
    <row r="150" spans="1:12" x14ac:dyDescent="0.2">
      <c r="A150" s="130"/>
      <c r="B150" s="130"/>
      <c r="C150" s="130"/>
      <c r="D150" s="130"/>
      <c r="E150" s="130"/>
      <c r="F150" s="130"/>
      <c r="G150" s="130"/>
      <c r="H150" s="130"/>
      <c r="I150" s="130"/>
      <c r="J150" s="130"/>
      <c r="K150" s="130"/>
      <c r="L150" s="130"/>
    </row>
    <row r="151" spans="1:12" x14ac:dyDescent="0.2">
      <c r="A151" s="130"/>
      <c r="B151" s="130"/>
      <c r="C151" s="130"/>
      <c r="D151" s="130"/>
      <c r="E151" s="130"/>
      <c r="F151" s="130"/>
      <c r="G151" s="130"/>
      <c r="H151" s="130"/>
      <c r="I151" s="130"/>
      <c r="J151" s="130"/>
      <c r="K151" s="130"/>
      <c r="L151" s="130"/>
    </row>
    <row r="152" spans="1:12" x14ac:dyDescent="0.2">
      <c r="A152" s="130"/>
      <c r="B152" s="130"/>
      <c r="C152" s="130"/>
      <c r="D152" s="130"/>
      <c r="E152" s="130"/>
      <c r="F152" s="130"/>
      <c r="G152" s="130"/>
      <c r="H152" s="130"/>
      <c r="I152" s="130"/>
      <c r="J152" s="130"/>
      <c r="K152" s="130"/>
      <c r="L152" s="130"/>
    </row>
    <row r="153" spans="1:12" x14ac:dyDescent="0.2">
      <c r="A153" s="130"/>
      <c r="B153" s="130"/>
      <c r="C153" s="130"/>
      <c r="D153" s="130"/>
      <c r="E153" s="130"/>
      <c r="F153" s="130"/>
      <c r="G153" s="130"/>
      <c r="H153" s="130"/>
      <c r="I153" s="130"/>
      <c r="J153" s="130"/>
      <c r="K153" s="130"/>
      <c r="L153" s="130"/>
    </row>
    <row r="154" spans="1:12" x14ac:dyDescent="0.2">
      <c r="A154" s="130"/>
      <c r="B154" s="130"/>
      <c r="C154" s="130"/>
      <c r="D154" s="130"/>
      <c r="E154" s="130"/>
      <c r="F154" s="130"/>
      <c r="G154" s="130"/>
      <c r="H154" s="130"/>
      <c r="I154" s="130"/>
      <c r="J154" s="130"/>
      <c r="K154" s="130"/>
      <c r="L154" s="130"/>
    </row>
    <row r="155" spans="1:12" x14ac:dyDescent="0.2">
      <c r="A155" s="130"/>
      <c r="B155" s="130"/>
      <c r="C155" s="130"/>
      <c r="D155" s="130"/>
      <c r="E155" s="130"/>
      <c r="F155" s="130"/>
      <c r="G155" s="130"/>
      <c r="H155" s="130"/>
      <c r="I155" s="130"/>
      <c r="J155" s="130"/>
      <c r="K155" s="130"/>
      <c r="L155" s="130"/>
    </row>
    <row r="156" spans="1:12" x14ac:dyDescent="0.2">
      <c r="A156" s="130"/>
      <c r="B156" s="130"/>
      <c r="C156" s="130"/>
      <c r="D156" s="130"/>
      <c r="E156" s="130"/>
      <c r="F156" s="130"/>
      <c r="G156" s="130"/>
      <c r="H156" s="130"/>
      <c r="I156" s="130"/>
      <c r="J156" s="130"/>
      <c r="K156" s="130"/>
      <c r="L156" s="130"/>
    </row>
    <row r="157" spans="1:12" x14ac:dyDescent="0.2">
      <c r="A157" s="130"/>
      <c r="B157" s="130"/>
      <c r="C157" s="130"/>
      <c r="D157" s="130"/>
      <c r="E157" s="130"/>
      <c r="F157" s="130"/>
      <c r="G157" s="130"/>
      <c r="H157" s="130"/>
      <c r="I157" s="130"/>
      <c r="J157" s="130"/>
      <c r="K157" s="130"/>
      <c r="L157" s="130"/>
    </row>
    <row r="158" spans="1:12" x14ac:dyDescent="0.2">
      <c r="A158" s="130"/>
      <c r="B158" s="130"/>
      <c r="C158" s="130"/>
      <c r="D158" s="130"/>
      <c r="E158" s="130"/>
      <c r="F158" s="130"/>
      <c r="G158" s="130"/>
      <c r="H158" s="130"/>
      <c r="I158" s="130"/>
      <c r="J158" s="130"/>
      <c r="K158" s="130"/>
      <c r="L158" s="130"/>
    </row>
    <row r="159" spans="1:12" x14ac:dyDescent="0.2">
      <c r="A159" s="130"/>
      <c r="B159" s="130"/>
      <c r="C159" s="130"/>
      <c r="D159" s="130"/>
      <c r="E159" s="130"/>
      <c r="F159" s="130"/>
      <c r="G159" s="130"/>
      <c r="H159" s="130"/>
      <c r="I159" s="130"/>
      <c r="J159" s="130"/>
      <c r="K159" s="130"/>
      <c r="L159" s="130"/>
    </row>
    <row r="160" spans="1:12" x14ac:dyDescent="0.2">
      <c r="A160" s="130"/>
      <c r="B160" s="130"/>
      <c r="C160" s="130"/>
      <c r="D160" s="130"/>
      <c r="E160" s="130"/>
      <c r="F160" s="130"/>
      <c r="G160" s="130"/>
      <c r="H160" s="130"/>
      <c r="I160" s="130"/>
      <c r="J160" s="130"/>
      <c r="K160" s="130"/>
      <c r="L160" s="130"/>
    </row>
    <row r="161" spans="1:12" x14ac:dyDescent="0.2">
      <c r="A161" s="130"/>
      <c r="B161" s="130"/>
      <c r="C161" s="130"/>
      <c r="D161" s="130"/>
      <c r="E161" s="130"/>
      <c r="F161" s="130"/>
      <c r="G161" s="130"/>
      <c r="H161" s="130"/>
      <c r="I161" s="130"/>
      <c r="J161" s="130"/>
      <c r="K161" s="130"/>
      <c r="L161" s="130"/>
    </row>
    <row r="162" spans="1:12" x14ac:dyDescent="0.2">
      <c r="A162" s="130"/>
      <c r="B162" s="130"/>
      <c r="C162" s="130"/>
      <c r="D162" s="130"/>
      <c r="E162" s="130"/>
      <c r="F162" s="130"/>
      <c r="G162" s="130"/>
      <c r="H162" s="130"/>
      <c r="I162" s="130"/>
      <c r="J162" s="130"/>
      <c r="K162" s="130"/>
      <c r="L162" s="130"/>
    </row>
    <row r="163" spans="1:12" x14ac:dyDescent="0.2">
      <c r="A163" s="130"/>
      <c r="B163" s="130"/>
      <c r="C163" s="130"/>
      <c r="D163" s="130"/>
      <c r="E163" s="130"/>
      <c r="F163" s="130"/>
      <c r="G163" s="130"/>
      <c r="H163" s="130"/>
      <c r="I163" s="130"/>
      <c r="J163" s="130"/>
      <c r="K163" s="130"/>
      <c r="L163" s="130"/>
    </row>
    <row r="164" spans="1:12" x14ac:dyDescent="0.2">
      <c r="A164" s="130"/>
      <c r="B164" s="130"/>
      <c r="C164" s="130"/>
      <c r="D164" s="130"/>
      <c r="E164" s="130"/>
      <c r="F164" s="130"/>
      <c r="G164" s="130"/>
      <c r="H164" s="130"/>
      <c r="I164" s="130"/>
      <c r="J164" s="130"/>
      <c r="K164" s="130"/>
      <c r="L164" s="130"/>
    </row>
    <row r="165" spans="1:12" x14ac:dyDescent="0.2">
      <c r="A165" s="130"/>
      <c r="B165" s="130"/>
      <c r="C165" s="130"/>
      <c r="D165" s="130"/>
      <c r="E165" s="130"/>
      <c r="F165" s="130"/>
      <c r="G165" s="130"/>
      <c r="H165" s="130"/>
      <c r="I165" s="130"/>
      <c r="J165" s="130"/>
      <c r="K165" s="130"/>
      <c r="L165" s="130"/>
    </row>
    <row r="166" spans="1:12" x14ac:dyDescent="0.2">
      <c r="A166" s="130"/>
      <c r="B166" s="130"/>
      <c r="C166" s="130"/>
      <c r="D166" s="130"/>
      <c r="E166" s="130"/>
      <c r="F166" s="130"/>
      <c r="G166" s="130"/>
      <c r="H166" s="130"/>
      <c r="I166" s="130"/>
      <c r="J166" s="130"/>
      <c r="K166" s="130"/>
      <c r="L166" s="130"/>
    </row>
    <row r="167" spans="1:12" x14ac:dyDescent="0.2">
      <c r="A167" s="130"/>
      <c r="B167" s="130"/>
      <c r="C167" s="130"/>
      <c r="D167" s="130"/>
      <c r="E167" s="130"/>
      <c r="F167" s="130"/>
      <c r="G167" s="130"/>
      <c r="H167" s="130"/>
      <c r="I167" s="130"/>
      <c r="J167" s="130"/>
      <c r="K167" s="130"/>
      <c r="L167" s="130"/>
    </row>
    <row r="168" spans="1:12" x14ac:dyDescent="0.2">
      <c r="A168" s="130"/>
      <c r="B168" s="130"/>
      <c r="C168" s="130"/>
      <c r="D168" s="130"/>
      <c r="E168" s="130"/>
      <c r="F168" s="130"/>
      <c r="G168" s="130"/>
      <c r="H168" s="130"/>
      <c r="I168" s="130"/>
      <c r="J168" s="130"/>
      <c r="K168" s="130"/>
      <c r="L168" s="130"/>
    </row>
    <row r="169" spans="1:12" x14ac:dyDescent="0.2">
      <c r="A169" s="130"/>
      <c r="B169" s="130"/>
      <c r="C169" s="130"/>
      <c r="D169" s="130"/>
      <c r="E169" s="130"/>
      <c r="F169" s="130"/>
      <c r="G169" s="130"/>
      <c r="H169" s="130"/>
      <c r="I169" s="130"/>
      <c r="J169" s="130"/>
      <c r="K169" s="130"/>
      <c r="L169" s="130"/>
    </row>
    <row r="170" spans="1:12" x14ac:dyDescent="0.2">
      <c r="A170" s="130"/>
      <c r="B170" s="130"/>
      <c r="C170" s="130"/>
      <c r="D170" s="130"/>
      <c r="E170" s="130"/>
      <c r="F170" s="130"/>
      <c r="G170" s="130"/>
      <c r="H170" s="130"/>
      <c r="I170" s="130"/>
      <c r="J170" s="130"/>
      <c r="K170" s="130"/>
      <c r="L170" s="130"/>
    </row>
    <row r="171" spans="1:12" x14ac:dyDescent="0.2">
      <c r="A171" s="130"/>
      <c r="B171" s="130"/>
      <c r="C171" s="130"/>
      <c r="D171" s="130"/>
      <c r="E171" s="130"/>
      <c r="F171" s="130"/>
      <c r="G171" s="130"/>
      <c r="H171" s="130"/>
      <c r="I171" s="130"/>
      <c r="J171" s="130"/>
      <c r="K171" s="130"/>
      <c r="L171" s="130"/>
    </row>
    <row r="172" spans="1:12" x14ac:dyDescent="0.2">
      <c r="A172" s="130"/>
      <c r="B172" s="130"/>
      <c r="C172" s="130"/>
      <c r="D172" s="130"/>
      <c r="E172" s="130"/>
      <c r="F172" s="130"/>
      <c r="G172" s="130"/>
      <c r="H172" s="130"/>
      <c r="I172" s="130"/>
      <c r="J172" s="130"/>
      <c r="K172" s="130"/>
      <c r="L172" s="130"/>
    </row>
    <row r="173" spans="1:12" x14ac:dyDescent="0.2">
      <c r="A173" s="130"/>
      <c r="B173" s="130"/>
      <c r="C173" s="130"/>
      <c r="D173" s="130"/>
      <c r="E173" s="130"/>
      <c r="F173" s="130"/>
      <c r="G173" s="130"/>
      <c r="H173" s="130"/>
      <c r="I173" s="130"/>
      <c r="J173" s="130"/>
      <c r="K173" s="130"/>
      <c r="L173" s="130"/>
    </row>
    <row r="174" spans="1:12" x14ac:dyDescent="0.2">
      <c r="A174" s="130"/>
      <c r="B174" s="130"/>
      <c r="C174" s="130"/>
      <c r="D174" s="130"/>
      <c r="E174" s="130"/>
      <c r="F174" s="130"/>
      <c r="G174" s="130"/>
      <c r="H174" s="130"/>
      <c r="I174" s="130"/>
      <c r="J174" s="130"/>
      <c r="K174" s="130"/>
      <c r="L174" s="130"/>
    </row>
    <row r="175" spans="1:12" x14ac:dyDescent="0.2">
      <c r="A175" s="130"/>
      <c r="B175" s="130"/>
      <c r="C175" s="130"/>
      <c r="D175" s="130"/>
      <c r="E175" s="130"/>
      <c r="F175" s="130"/>
      <c r="G175" s="130"/>
      <c r="H175" s="130"/>
      <c r="I175" s="130"/>
      <c r="J175" s="130"/>
      <c r="K175" s="130"/>
      <c r="L175" s="130"/>
    </row>
    <row r="176" spans="1:12" x14ac:dyDescent="0.2">
      <c r="A176" s="130"/>
      <c r="B176" s="130"/>
      <c r="C176" s="130"/>
      <c r="D176" s="130"/>
      <c r="E176" s="130"/>
      <c r="F176" s="130"/>
      <c r="G176" s="130"/>
      <c r="H176" s="130"/>
      <c r="I176" s="130"/>
      <c r="J176" s="130"/>
      <c r="K176" s="130"/>
      <c r="L176" s="130"/>
    </row>
    <row r="177" spans="1:12" x14ac:dyDescent="0.2">
      <c r="A177" s="130"/>
      <c r="B177" s="130"/>
      <c r="C177" s="130"/>
      <c r="D177" s="130"/>
      <c r="E177" s="130"/>
      <c r="F177" s="130"/>
      <c r="G177" s="130"/>
      <c r="H177" s="130"/>
      <c r="I177" s="130"/>
      <c r="J177" s="130"/>
      <c r="K177" s="130"/>
      <c r="L177" s="130"/>
    </row>
    <row r="178" spans="1:12" x14ac:dyDescent="0.2">
      <c r="A178" s="130"/>
      <c r="B178" s="130"/>
      <c r="C178" s="130"/>
      <c r="D178" s="130"/>
      <c r="E178" s="130"/>
      <c r="F178" s="130"/>
      <c r="G178" s="130"/>
      <c r="H178" s="130"/>
      <c r="I178" s="130"/>
      <c r="J178" s="130"/>
      <c r="K178" s="130"/>
      <c r="L178" s="130"/>
    </row>
    <row r="179" spans="1:12" x14ac:dyDescent="0.2">
      <c r="A179" s="130"/>
      <c r="B179" s="130"/>
      <c r="C179" s="130"/>
      <c r="D179" s="130"/>
      <c r="E179" s="130"/>
      <c r="F179" s="130"/>
      <c r="G179" s="130"/>
      <c r="H179" s="130"/>
      <c r="I179" s="130"/>
      <c r="J179" s="130"/>
      <c r="K179" s="130"/>
      <c r="L179" s="130"/>
    </row>
    <row r="180" spans="1:12" x14ac:dyDescent="0.2">
      <c r="A180" s="130"/>
      <c r="B180" s="130"/>
      <c r="C180" s="130"/>
      <c r="D180" s="130"/>
      <c r="E180" s="130"/>
      <c r="F180" s="130"/>
      <c r="G180" s="130"/>
      <c r="H180" s="130"/>
      <c r="I180" s="130"/>
      <c r="J180" s="130"/>
      <c r="K180" s="130"/>
      <c r="L180" s="130"/>
    </row>
    <row r="181" spans="1:12" x14ac:dyDescent="0.2">
      <c r="A181" s="130"/>
      <c r="B181" s="130"/>
      <c r="C181" s="130"/>
      <c r="D181" s="130"/>
      <c r="E181" s="130"/>
      <c r="F181" s="130"/>
      <c r="G181" s="130"/>
      <c r="H181" s="130"/>
      <c r="I181" s="130"/>
      <c r="J181" s="130"/>
      <c r="K181" s="130"/>
      <c r="L181" s="130"/>
    </row>
    <row r="182" spans="1:12" x14ac:dyDescent="0.2">
      <c r="A182" s="130"/>
      <c r="B182" s="130"/>
      <c r="C182" s="130"/>
      <c r="D182" s="130"/>
      <c r="E182" s="130"/>
      <c r="F182" s="130"/>
      <c r="G182" s="130"/>
      <c r="H182" s="130"/>
      <c r="I182" s="130"/>
      <c r="J182" s="130"/>
      <c r="K182" s="130"/>
      <c r="L182" s="130"/>
    </row>
    <row r="183" spans="1:12" x14ac:dyDescent="0.2">
      <c r="A183" s="130"/>
      <c r="B183" s="130"/>
      <c r="C183" s="130"/>
      <c r="D183" s="130"/>
      <c r="E183" s="130"/>
      <c r="F183" s="130"/>
      <c r="G183" s="130"/>
      <c r="H183" s="130"/>
      <c r="I183" s="130"/>
      <c r="J183" s="130"/>
      <c r="K183" s="130"/>
      <c r="L183" s="130"/>
    </row>
    <row r="184" spans="1:12" x14ac:dyDescent="0.2">
      <c r="A184" s="130"/>
      <c r="B184" s="130"/>
      <c r="C184" s="130"/>
      <c r="D184" s="130"/>
      <c r="E184" s="130"/>
      <c r="F184" s="130"/>
      <c r="G184" s="130"/>
      <c r="H184" s="130"/>
      <c r="I184" s="130"/>
      <c r="J184" s="130"/>
      <c r="K184" s="130"/>
      <c r="L184" s="130"/>
    </row>
    <row r="185" spans="1:12" x14ac:dyDescent="0.2">
      <c r="A185" s="130"/>
      <c r="B185" s="130"/>
      <c r="C185" s="130"/>
      <c r="D185" s="130"/>
      <c r="E185" s="130"/>
      <c r="F185" s="130"/>
      <c r="G185" s="130"/>
      <c r="H185" s="130"/>
      <c r="I185" s="130"/>
      <c r="J185" s="130"/>
      <c r="K185" s="130"/>
      <c r="L185" s="130"/>
    </row>
    <row r="186" spans="1:12" x14ac:dyDescent="0.2">
      <c r="A186" s="130"/>
      <c r="B186" s="130"/>
      <c r="C186" s="130"/>
      <c r="D186" s="130"/>
      <c r="E186" s="130"/>
      <c r="F186" s="130"/>
      <c r="G186" s="130"/>
      <c r="H186" s="130"/>
      <c r="I186" s="130"/>
      <c r="J186" s="130"/>
      <c r="K186" s="130"/>
      <c r="L186" s="130"/>
    </row>
    <row r="187" spans="1:12" x14ac:dyDescent="0.2">
      <c r="A187" s="130"/>
      <c r="B187" s="130"/>
      <c r="C187" s="130"/>
      <c r="D187" s="130"/>
      <c r="E187" s="130"/>
      <c r="F187" s="130"/>
      <c r="G187" s="130"/>
      <c r="H187" s="130"/>
      <c r="I187" s="130"/>
      <c r="J187" s="130"/>
      <c r="K187" s="130"/>
      <c r="L187" s="130"/>
    </row>
    <row r="188" spans="1:12" x14ac:dyDescent="0.2">
      <c r="A188" s="130"/>
      <c r="B188" s="130"/>
      <c r="C188" s="130"/>
      <c r="D188" s="130"/>
      <c r="E188" s="130"/>
      <c r="F188" s="130"/>
      <c r="G188" s="130"/>
      <c r="H188" s="130"/>
      <c r="I188" s="130"/>
      <c r="J188" s="130"/>
      <c r="K188" s="130"/>
      <c r="L188" s="130"/>
    </row>
    <row r="189" spans="1:12" x14ac:dyDescent="0.2">
      <c r="A189" s="130"/>
      <c r="B189" s="130"/>
      <c r="C189" s="130"/>
      <c r="D189" s="130"/>
      <c r="E189" s="130"/>
      <c r="F189" s="130"/>
      <c r="G189" s="130"/>
      <c r="H189" s="130"/>
      <c r="I189" s="130"/>
      <c r="J189" s="130"/>
      <c r="K189" s="130"/>
      <c r="L189" s="130"/>
    </row>
    <row r="190" spans="1:12" x14ac:dyDescent="0.2">
      <c r="A190" s="130"/>
      <c r="B190" s="130"/>
      <c r="C190" s="130"/>
      <c r="D190" s="130"/>
      <c r="E190" s="130"/>
      <c r="F190" s="130"/>
      <c r="G190" s="130"/>
      <c r="H190" s="130"/>
      <c r="I190" s="130"/>
      <c r="J190" s="130"/>
      <c r="K190" s="130"/>
      <c r="L190" s="130"/>
    </row>
    <row r="191" spans="1:12" x14ac:dyDescent="0.2">
      <c r="A191" s="130"/>
      <c r="B191" s="130"/>
      <c r="C191" s="130"/>
      <c r="D191" s="130"/>
      <c r="E191" s="130"/>
      <c r="F191" s="130"/>
      <c r="G191" s="130"/>
      <c r="H191" s="130"/>
      <c r="I191" s="130"/>
      <c r="J191" s="130"/>
      <c r="K191" s="130"/>
      <c r="L191" s="130"/>
    </row>
    <row r="192" spans="1:12" x14ac:dyDescent="0.2">
      <c r="A192" s="130"/>
      <c r="B192" s="130"/>
      <c r="C192" s="130"/>
      <c r="D192" s="130"/>
      <c r="E192" s="130"/>
      <c r="F192" s="130"/>
      <c r="G192" s="130"/>
      <c r="H192" s="130"/>
      <c r="I192" s="130"/>
      <c r="J192" s="130"/>
      <c r="K192" s="130"/>
      <c r="L192" s="130"/>
    </row>
    <row r="193" spans="1:12" x14ac:dyDescent="0.2">
      <c r="A193" s="130"/>
      <c r="B193" s="130"/>
      <c r="C193" s="130"/>
      <c r="D193" s="130"/>
      <c r="E193" s="130"/>
      <c r="F193" s="130"/>
      <c r="G193" s="130"/>
      <c r="H193" s="130"/>
      <c r="I193" s="130"/>
      <c r="J193" s="130"/>
      <c r="K193" s="130"/>
      <c r="L193" s="130"/>
    </row>
    <row r="194" spans="1:12" x14ac:dyDescent="0.2">
      <c r="A194" s="130"/>
      <c r="B194" s="130"/>
      <c r="C194" s="130"/>
      <c r="D194" s="130"/>
      <c r="E194" s="130"/>
      <c r="F194" s="130"/>
      <c r="G194" s="130"/>
      <c r="H194" s="130"/>
      <c r="I194" s="130"/>
      <c r="J194" s="130"/>
      <c r="K194" s="130"/>
      <c r="L194" s="130"/>
    </row>
    <row r="195" spans="1:12" x14ac:dyDescent="0.2">
      <c r="A195" s="130"/>
      <c r="B195" s="130"/>
      <c r="C195" s="130"/>
      <c r="D195" s="130"/>
      <c r="E195" s="130"/>
      <c r="F195" s="130"/>
      <c r="G195" s="130"/>
      <c r="H195" s="130"/>
      <c r="I195" s="130"/>
      <c r="J195" s="130"/>
      <c r="K195" s="130"/>
      <c r="L195" s="130"/>
    </row>
    <row r="196" spans="1:12" x14ac:dyDescent="0.2">
      <c r="A196" s="130"/>
      <c r="B196" s="130"/>
      <c r="C196" s="130"/>
      <c r="D196" s="130"/>
      <c r="E196" s="130"/>
      <c r="F196" s="130"/>
      <c r="G196" s="130"/>
      <c r="H196" s="130"/>
      <c r="I196" s="130"/>
      <c r="J196" s="130"/>
      <c r="K196" s="130"/>
      <c r="L196" s="130"/>
    </row>
  </sheetData>
  <mergeCells count="128">
    <mergeCell ref="B121:C121"/>
    <mergeCell ref="D121:E121"/>
    <mergeCell ref="F121:H121"/>
    <mergeCell ref="I121:J121"/>
    <mergeCell ref="B122:C122"/>
    <mergeCell ref="D122:E122"/>
    <mergeCell ref="F122:H122"/>
    <mergeCell ref="I122:J122"/>
    <mergeCell ref="B119:C119"/>
    <mergeCell ref="D119:E119"/>
    <mergeCell ref="F119:H119"/>
    <mergeCell ref="I119:J119"/>
    <mergeCell ref="B120:C120"/>
    <mergeCell ref="D120:E120"/>
    <mergeCell ref="F120:H120"/>
    <mergeCell ref="I120:J120"/>
    <mergeCell ref="B112:K112"/>
    <mergeCell ref="B113:K113"/>
    <mergeCell ref="B114:K114"/>
    <mergeCell ref="B115:K115"/>
    <mergeCell ref="B116:K116"/>
    <mergeCell ref="B118:L118"/>
    <mergeCell ref="B106:C106"/>
    <mergeCell ref="D106:E106"/>
    <mergeCell ref="F106:H106"/>
    <mergeCell ref="I106:J106"/>
    <mergeCell ref="A109:M109"/>
    <mergeCell ref="B110:L111"/>
    <mergeCell ref="B104:C104"/>
    <mergeCell ref="D104:E104"/>
    <mergeCell ref="F104:H104"/>
    <mergeCell ref="I104:J104"/>
    <mergeCell ref="B105:C105"/>
    <mergeCell ref="D105:E105"/>
    <mergeCell ref="F105:H105"/>
    <mergeCell ref="I105:J105"/>
    <mergeCell ref="B98:K98"/>
    <mergeCell ref="B99:K99"/>
    <mergeCell ref="B100:K100"/>
    <mergeCell ref="B102:L102"/>
    <mergeCell ref="B103:C103"/>
    <mergeCell ref="D103:E103"/>
    <mergeCell ref="F103:H103"/>
    <mergeCell ref="I103:J103"/>
    <mergeCell ref="A91:M91"/>
    <mergeCell ref="B92:L93"/>
    <mergeCell ref="B94:K94"/>
    <mergeCell ref="B95:K95"/>
    <mergeCell ref="B96:K96"/>
    <mergeCell ref="B97:K97"/>
    <mergeCell ref="B87:C87"/>
    <mergeCell ref="D87:E87"/>
    <mergeCell ref="F87:G87"/>
    <mergeCell ref="H87:J87"/>
    <mergeCell ref="K87:L87"/>
    <mergeCell ref="B88:C88"/>
    <mergeCell ref="D88:E88"/>
    <mergeCell ref="F88:G88"/>
    <mergeCell ref="H88:J88"/>
    <mergeCell ref="K88:L88"/>
    <mergeCell ref="B85:C85"/>
    <mergeCell ref="D85:E85"/>
    <mergeCell ref="F85:G85"/>
    <mergeCell ref="H85:J85"/>
    <mergeCell ref="K85:L85"/>
    <mergeCell ref="B86:C86"/>
    <mergeCell ref="D86:E86"/>
    <mergeCell ref="F86:G86"/>
    <mergeCell ref="H86:J86"/>
    <mergeCell ref="K86:L86"/>
    <mergeCell ref="B80:J80"/>
    <mergeCell ref="K80:L80"/>
    <mergeCell ref="B81:J81"/>
    <mergeCell ref="K81:L81"/>
    <mergeCell ref="B83:L83"/>
    <mergeCell ref="B84:C84"/>
    <mergeCell ref="D84:E84"/>
    <mergeCell ref="F84:G84"/>
    <mergeCell ref="H84:J84"/>
    <mergeCell ref="K84:L84"/>
    <mergeCell ref="G73:L73"/>
    <mergeCell ref="A76:M76"/>
    <mergeCell ref="A77:M77"/>
    <mergeCell ref="B78:L78"/>
    <mergeCell ref="B79:J79"/>
    <mergeCell ref="K79:L79"/>
    <mergeCell ref="D33:E33"/>
    <mergeCell ref="A35:M35"/>
    <mergeCell ref="A36:M36"/>
    <mergeCell ref="B58:L58"/>
    <mergeCell ref="B68:L68"/>
    <mergeCell ref="B71:L71"/>
    <mergeCell ref="B30:D30"/>
    <mergeCell ref="G30:H30"/>
    <mergeCell ref="J30:L30"/>
    <mergeCell ref="B31:D31"/>
    <mergeCell ref="G31:H31"/>
    <mergeCell ref="J31:L31"/>
    <mergeCell ref="G27:H27"/>
    <mergeCell ref="J27:L27"/>
    <mergeCell ref="B28:D28"/>
    <mergeCell ref="G28:H28"/>
    <mergeCell ref="J28:L28"/>
    <mergeCell ref="B29:D29"/>
    <mergeCell ref="G29:H29"/>
    <mergeCell ref="J29:L29"/>
    <mergeCell ref="B24:L24"/>
    <mergeCell ref="B25:L25"/>
    <mergeCell ref="B18:C18"/>
    <mergeCell ref="D18:F18"/>
    <mergeCell ref="G18:I18"/>
    <mergeCell ref="J18:L18"/>
    <mergeCell ref="B19:C19"/>
    <mergeCell ref="D19:F19"/>
    <mergeCell ref="G19:I19"/>
    <mergeCell ref="J19:L19"/>
    <mergeCell ref="A3:M3"/>
    <mergeCell ref="H9:L9"/>
    <mergeCell ref="D12:F12"/>
    <mergeCell ref="G12:I12"/>
    <mergeCell ref="B17:C17"/>
    <mergeCell ref="D17:F17"/>
    <mergeCell ref="G17:I17"/>
    <mergeCell ref="J17:L17"/>
    <mergeCell ref="B20:C20"/>
    <mergeCell ref="D20:F20"/>
    <mergeCell ref="G20:I20"/>
    <mergeCell ref="J20:L20"/>
  </mergeCells>
  <conditionalFormatting sqref="B17">
    <cfRule type="cellIs" dxfId="119" priority="33" operator="equal">
      <formula>0</formula>
    </cfRule>
    <cfRule type="cellIs" dxfId="118" priority="34" operator="notEqual">
      <formula>0</formula>
    </cfRule>
  </conditionalFormatting>
  <conditionalFormatting sqref="D17">
    <cfRule type="cellIs" dxfId="117" priority="31" operator="equal">
      <formula>0</formula>
    </cfRule>
    <cfRule type="cellIs" dxfId="116" priority="32" operator="notEqual">
      <formula>0</formula>
    </cfRule>
  </conditionalFormatting>
  <conditionalFormatting sqref="G17">
    <cfRule type="cellIs" dxfId="115" priority="29" operator="equal">
      <formula>0</formula>
    </cfRule>
    <cfRule type="cellIs" dxfId="114" priority="30" operator="notEqual">
      <formula>0</formula>
    </cfRule>
  </conditionalFormatting>
  <conditionalFormatting sqref="J17">
    <cfRule type="cellIs" dxfId="113" priority="27" operator="equal">
      <formula>0</formula>
    </cfRule>
    <cfRule type="cellIs" dxfId="112" priority="28" operator="notEqual">
      <formula>0</formula>
    </cfRule>
  </conditionalFormatting>
  <conditionalFormatting sqref="B84">
    <cfRule type="cellIs" dxfId="111" priority="25" operator="equal">
      <formula>0</formula>
    </cfRule>
    <cfRule type="cellIs" dxfId="110" priority="26" operator="notEqual">
      <formula>0</formula>
    </cfRule>
  </conditionalFormatting>
  <conditionalFormatting sqref="I103">
    <cfRule type="cellIs" dxfId="109" priority="17" operator="equal">
      <formula>0</formula>
    </cfRule>
    <cfRule type="cellIs" dxfId="108" priority="18" operator="notEqual">
      <formula>0</formula>
    </cfRule>
  </conditionalFormatting>
  <conditionalFormatting sqref="B103">
    <cfRule type="cellIs" dxfId="107" priority="23" operator="equal">
      <formula>0</formula>
    </cfRule>
    <cfRule type="cellIs" dxfId="106" priority="24" operator="notEqual">
      <formula>0</formula>
    </cfRule>
  </conditionalFormatting>
  <conditionalFormatting sqref="D103">
    <cfRule type="cellIs" dxfId="105" priority="21" operator="equal">
      <formula>0</formula>
    </cfRule>
    <cfRule type="cellIs" dxfId="104" priority="22" operator="notEqual">
      <formula>0</formula>
    </cfRule>
  </conditionalFormatting>
  <conditionalFormatting sqref="F103">
    <cfRule type="cellIs" dxfId="103" priority="19" operator="equal">
      <formula>0</formula>
    </cfRule>
    <cfRule type="cellIs" dxfId="102" priority="20" operator="notEqual">
      <formula>0</formula>
    </cfRule>
  </conditionalFormatting>
  <conditionalFormatting sqref="B119">
    <cfRule type="cellIs" dxfId="101" priority="15" operator="equal">
      <formula>0</formula>
    </cfRule>
    <cfRule type="cellIs" dxfId="100" priority="16" operator="notEqual">
      <formula>0</formula>
    </cfRule>
  </conditionalFormatting>
  <conditionalFormatting sqref="D119">
    <cfRule type="cellIs" dxfId="99" priority="13" operator="equal">
      <formula>0</formula>
    </cfRule>
    <cfRule type="cellIs" dxfId="98" priority="14" operator="notEqual">
      <formula>0</formula>
    </cfRule>
  </conditionalFormatting>
  <conditionalFormatting sqref="F119">
    <cfRule type="cellIs" dxfId="97" priority="11" operator="equal">
      <formula>0</formula>
    </cfRule>
    <cfRule type="cellIs" dxfId="96" priority="12" operator="notEqual">
      <formula>0</formula>
    </cfRule>
  </conditionalFormatting>
  <conditionalFormatting sqref="I119">
    <cfRule type="cellIs" dxfId="95" priority="9" operator="equal">
      <formula>0</formula>
    </cfRule>
    <cfRule type="cellIs" dxfId="94" priority="10" operator="notEqual">
      <formula>0</formula>
    </cfRule>
  </conditionalFormatting>
  <conditionalFormatting sqref="K84">
    <cfRule type="cellIs" dxfId="93" priority="7" operator="equal">
      <formula>0</formula>
    </cfRule>
    <cfRule type="cellIs" dxfId="92" priority="8" operator="notEqual">
      <formula>0</formula>
    </cfRule>
  </conditionalFormatting>
  <conditionalFormatting sqref="H84">
    <cfRule type="cellIs" dxfId="91" priority="5" operator="equal">
      <formula>0</formula>
    </cfRule>
    <cfRule type="cellIs" dxfId="90" priority="6" operator="notEqual">
      <formula>0</formula>
    </cfRule>
  </conditionalFormatting>
  <conditionalFormatting sqref="F84">
    <cfRule type="cellIs" dxfId="89" priority="3" operator="equal">
      <formula>0</formula>
    </cfRule>
    <cfRule type="cellIs" dxfId="88" priority="4" operator="notEqual">
      <formula>0</formula>
    </cfRule>
  </conditionalFormatting>
  <conditionalFormatting sqref="D84">
    <cfRule type="cellIs" dxfId="87" priority="1" operator="equal">
      <formula>0</formula>
    </cfRule>
    <cfRule type="cellIs" dxfId="86" priority="2" operator="notEqual">
      <formula>0</formula>
    </cfRule>
  </conditionalFormatting>
  <dataValidations count="6">
    <dataValidation type="list" allowBlank="1" showInputMessage="1" showErrorMessage="1" sqref="H9:L9" xr:uid="{7CD54167-C088-4AE1-B506-E99E9E2588BA}">
      <formula1>$AA$99:$AA$102</formula1>
    </dataValidation>
    <dataValidation type="list" allowBlank="1" showInputMessage="1" showErrorMessage="1" sqref="H5 J15 F22 K79:L80 L94:L100 L112:L115" xr:uid="{B8F92EC6-F7F8-40AD-9FD6-6AF0726C3B7D}">
      <formula1>"Yes,No"</formula1>
    </dataValidation>
    <dataValidation type="list" allowBlank="1" showInputMessage="1" showErrorMessage="1" sqref="D38" xr:uid="{C811316D-202E-40E8-B3A8-B8F3AD77212C}">
      <formula1>#REF!</formula1>
    </dataValidation>
    <dataValidation type="list" allowBlank="1" showInputMessage="1" showErrorMessage="1" sqref="I28:I31" xr:uid="{61717F0D-E476-4356-A1F3-50F91FD0855D}">
      <formula1>$AA$91:$AA$93</formula1>
    </dataValidation>
    <dataValidation type="list" allowBlank="1" showInputMessage="1" showErrorMessage="1" sqref="K81:L81" xr:uid="{091B4C76-12CC-45E7-8C04-9BF832571542}">
      <formula1>$AA$95:$AA$97</formula1>
    </dataValidation>
    <dataValidation type="list" allowBlank="1" showInputMessage="1" showErrorMessage="1" sqref="G73:L73" xr:uid="{C3B978D3-EB98-48EF-96E2-1768755A550B}">
      <formula1>$AA$5:$AA$8</formula1>
    </dataValidation>
  </dataValidations>
  <pageMargins left="0.70866141732283472" right="0.70866141732283472" top="0.74803149606299213" bottom="0.74803149606299213" header="0.31496062992125984" footer="0.31496062992125984"/>
  <pageSetup paperSize="9" scale="52" orientation="portrait" r:id="rId1"/>
  <headerFooter>
    <oddFooter>&amp;R&amp;8CERTI-F-1235.24_01/2025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ltText="Design and Development">
                <anchor moveWithCells="1">
                  <from>
                    <xdr:col>1</xdr:col>
                    <xdr:colOff>723900</xdr:colOff>
                    <xdr:row>36</xdr:row>
                    <xdr:rowOff>247650</xdr:rowOff>
                  </from>
                  <to>
                    <xdr:col>2</xdr:col>
                    <xdr:colOff>57150</xdr:colOff>
                    <xdr:row>39</xdr:row>
                    <xdr:rowOff>19050</xdr:rowOff>
                  </to>
                </anchor>
              </controlPr>
            </control>
          </mc:Choice>
        </mc:AlternateContent>
        <mc:AlternateContent xmlns:mc="http://schemas.openxmlformats.org/markup-compatibility/2006">
          <mc:Choice Requires="x14">
            <control shapeId="132098" r:id="rId5" name="Check Box 2">
              <controlPr defaultSize="0" autoFill="0" autoLine="0" autoPict="0" altText="Design and Development">
                <anchor moveWithCells="1">
                  <from>
                    <xdr:col>1</xdr:col>
                    <xdr:colOff>723900</xdr:colOff>
                    <xdr:row>38</xdr:row>
                    <xdr:rowOff>57150</xdr:rowOff>
                  </from>
                  <to>
                    <xdr:col>2</xdr:col>
                    <xdr:colOff>57150</xdr:colOff>
                    <xdr:row>41</xdr:row>
                    <xdr:rowOff>19050</xdr:rowOff>
                  </to>
                </anchor>
              </controlPr>
            </control>
          </mc:Choice>
        </mc:AlternateContent>
        <mc:AlternateContent xmlns:mc="http://schemas.openxmlformats.org/markup-compatibility/2006">
          <mc:Choice Requires="x14">
            <control shapeId="132099" r:id="rId6" name="Check Box 3">
              <controlPr defaultSize="0" autoFill="0" autoLine="0" autoPict="0" altText="Design and Development">
                <anchor moveWithCells="1">
                  <from>
                    <xdr:col>1</xdr:col>
                    <xdr:colOff>723900</xdr:colOff>
                    <xdr:row>40</xdr:row>
                    <xdr:rowOff>57150</xdr:rowOff>
                  </from>
                  <to>
                    <xdr:col>2</xdr:col>
                    <xdr:colOff>57150</xdr:colOff>
                    <xdr:row>43</xdr:row>
                    <xdr:rowOff>19050</xdr:rowOff>
                  </to>
                </anchor>
              </controlPr>
            </control>
          </mc:Choice>
        </mc:AlternateContent>
        <mc:AlternateContent xmlns:mc="http://schemas.openxmlformats.org/markup-compatibility/2006">
          <mc:Choice Requires="x14">
            <control shapeId="132100" r:id="rId7" name="Check Box 4">
              <controlPr defaultSize="0" autoFill="0" autoLine="0" autoPict="0" altText="Design and Development">
                <anchor moveWithCells="1">
                  <from>
                    <xdr:col>1</xdr:col>
                    <xdr:colOff>742950</xdr:colOff>
                    <xdr:row>42</xdr:row>
                    <xdr:rowOff>66675</xdr:rowOff>
                  </from>
                  <to>
                    <xdr:col>2</xdr:col>
                    <xdr:colOff>76200</xdr:colOff>
                    <xdr:row>45</xdr:row>
                    <xdr:rowOff>28575</xdr:rowOff>
                  </to>
                </anchor>
              </controlPr>
            </control>
          </mc:Choice>
        </mc:AlternateContent>
        <mc:AlternateContent xmlns:mc="http://schemas.openxmlformats.org/markup-compatibility/2006">
          <mc:Choice Requires="x14">
            <control shapeId="132101" r:id="rId8" name="Check Box 5">
              <controlPr defaultSize="0" autoFill="0" autoLine="0" autoPict="0" altText="Design and Development">
                <anchor moveWithCells="1">
                  <from>
                    <xdr:col>1</xdr:col>
                    <xdr:colOff>723900</xdr:colOff>
                    <xdr:row>45</xdr:row>
                    <xdr:rowOff>0</xdr:rowOff>
                  </from>
                  <to>
                    <xdr:col>2</xdr:col>
                    <xdr:colOff>57150</xdr:colOff>
                    <xdr:row>47</xdr:row>
                    <xdr:rowOff>28575</xdr:rowOff>
                  </to>
                </anchor>
              </controlPr>
            </control>
          </mc:Choice>
        </mc:AlternateContent>
        <mc:AlternateContent xmlns:mc="http://schemas.openxmlformats.org/markup-compatibility/2006">
          <mc:Choice Requires="x14">
            <control shapeId="132102" r:id="rId9" name="Check Box 6">
              <controlPr defaultSize="0" autoFill="0" autoLine="0" autoPict="0" altText="Design and Development">
                <anchor moveWithCells="1">
                  <from>
                    <xdr:col>1</xdr:col>
                    <xdr:colOff>723900</xdr:colOff>
                    <xdr:row>49</xdr:row>
                    <xdr:rowOff>28575</xdr:rowOff>
                  </from>
                  <to>
                    <xdr:col>2</xdr:col>
                    <xdr:colOff>57150</xdr:colOff>
                    <xdr:row>51</xdr:row>
                    <xdr:rowOff>57150</xdr:rowOff>
                  </to>
                </anchor>
              </controlPr>
            </control>
          </mc:Choice>
        </mc:AlternateContent>
        <mc:AlternateContent xmlns:mc="http://schemas.openxmlformats.org/markup-compatibility/2006">
          <mc:Choice Requires="x14">
            <control shapeId="132103" r:id="rId10" name="Check Box 7">
              <controlPr defaultSize="0" autoFill="0" autoLine="0" autoPict="0" altText="Design and Development">
                <anchor moveWithCells="1">
                  <from>
                    <xdr:col>1</xdr:col>
                    <xdr:colOff>714375</xdr:colOff>
                    <xdr:row>55</xdr:row>
                    <xdr:rowOff>38100</xdr:rowOff>
                  </from>
                  <to>
                    <xdr:col>2</xdr:col>
                    <xdr:colOff>57150</xdr:colOff>
                    <xdr:row>57</xdr:row>
                    <xdr:rowOff>76200</xdr:rowOff>
                  </to>
                </anchor>
              </controlPr>
            </control>
          </mc:Choice>
        </mc:AlternateContent>
        <mc:AlternateContent xmlns:mc="http://schemas.openxmlformats.org/markup-compatibility/2006">
          <mc:Choice Requires="x14">
            <control shapeId="132104" r:id="rId11" name="Check Box 8">
              <controlPr defaultSize="0" autoFill="0" autoLine="0" autoPict="0" altText="Design and Development">
                <anchor moveWithCells="1">
                  <from>
                    <xdr:col>1</xdr:col>
                    <xdr:colOff>723900</xdr:colOff>
                    <xdr:row>51</xdr:row>
                    <xdr:rowOff>38100</xdr:rowOff>
                  </from>
                  <to>
                    <xdr:col>2</xdr:col>
                    <xdr:colOff>57150</xdr:colOff>
                    <xdr:row>54</xdr:row>
                    <xdr:rowOff>0</xdr:rowOff>
                  </to>
                </anchor>
              </controlPr>
            </control>
          </mc:Choice>
        </mc:AlternateContent>
        <mc:AlternateContent xmlns:mc="http://schemas.openxmlformats.org/markup-compatibility/2006">
          <mc:Choice Requires="x14">
            <control shapeId="132105" r:id="rId12" name="Check Box 9">
              <controlPr defaultSize="0" autoFill="0" autoLine="0" autoPict="0" altText="Design and Development">
                <anchor moveWithCells="1">
                  <from>
                    <xdr:col>1</xdr:col>
                    <xdr:colOff>723900</xdr:colOff>
                    <xdr:row>53</xdr:row>
                    <xdr:rowOff>57150</xdr:rowOff>
                  </from>
                  <to>
                    <xdr:col>2</xdr:col>
                    <xdr:colOff>57150</xdr:colOff>
                    <xdr:row>56</xdr:row>
                    <xdr:rowOff>0</xdr:rowOff>
                  </to>
                </anchor>
              </controlPr>
            </control>
          </mc:Choice>
        </mc:AlternateContent>
        <mc:AlternateContent xmlns:mc="http://schemas.openxmlformats.org/markup-compatibility/2006">
          <mc:Choice Requires="x14">
            <control shapeId="132106" r:id="rId13" name="Check Box 10">
              <controlPr defaultSize="0" autoFill="0" autoLine="0" autoPict="0" altText="Design and Development">
                <anchor moveWithCells="1">
                  <from>
                    <xdr:col>5</xdr:col>
                    <xdr:colOff>247650</xdr:colOff>
                    <xdr:row>49</xdr:row>
                    <xdr:rowOff>38100</xdr:rowOff>
                  </from>
                  <to>
                    <xdr:col>6</xdr:col>
                    <xdr:colOff>57150</xdr:colOff>
                    <xdr:row>52</xdr:row>
                    <xdr:rowOff>0</xdr:rowOff>
                  </to>
                </anchor>
              </controlPr>
            </control>
          </mc:Choice>
        </mc:AlternateContent>
        <mc:AlternateContent xmlns:mc="http://schemas.openxmlformats.org/markup-compatibility/2006">
          <mc:Choice Requires="x14">
            <control shapeId="132107" r:id="rId14" name="Check Box 11">
              <controlPr defaultSize="0" autoFill="0" autoLine="0" autoPict="0" altText="Design and Development">
                <anchor moveWithCells="1">
                  <from>
                    <xdr:col>5</xdr:col>
                    <xdr:colOff>257175</xdr:colOff>
                    <xdr:row>51</xdr:row>
                    <xdr:rowOff>28575</xdr:rowOff>
                  </from>
                  <to>
                    <xdr:col>6</xdr:col>
                    <xdr:colOff>57150</xdr:colOff>
                    <xdr:row>53</xdr:row>
                    <xdr:rowOff>57150</xdr:rowOff>
                  </to>
                </anchor>
              </controlPr>
            </control>
          </mc:Choice>
        </mc:AlternateContent>
        <mc:AlternateContent xmlns:mc="http://schemas.openxmlformats.org/markup-compatibility/2006">
          <mc:Choice Requires="x14">
            <control shapeId="132108" r:id="rId15" name="Check Box 12">
              <controlPr defaultSize="0" autoFill="0" autoLine="0" autoPict="0" altText="Design and Development">
                <anchor moveWithCells="1">
                  <from>
                    <xdr:col>5</xdr:col>
                    <xdr:colOff>257175</xdr:colOff>
                    <xdr:row>53</xdr:row>
                    <xdr:rowOff>28575</xdr:rowOff>
                  </from>
                  <to>
                    <xdr:col>6</xdr:col>
                    <xdr:colOff>57150</xdr:colOff>
                    <xdr:row>55</xdr:row>
                    <xdr:rowOff>57150</xdr:rowOff>
                  </to>
                </anchor>
              </controlPr>
            </control>
          </mc:Choice>
        </mc:AlternateContent>
        <mc:AlternateContent xmlns:mc="http://schemas.openxmlformats.org/markup-compatibility/2006">
          <mc:Choice Requires="x14">
            <control shapeId="132109" r:id="rId16" name="Check Box 13">
              <controlPr defaultSize="0" autoFill="0" autoLine="0" autoPict="0" altText="Design and Development">
                <anchor moveWithCells="1">
                  <from>
                    <xdr:col>1</xdr:col>
                    <xdr:colOff>714375</xdr:colOff>
                    <xdr:row>58</xdr:row>
                    <xdr:rowOff>0</xdr:rowOff>
                  </from>
                  <to>
                    <xdr:col>2</xdr:col>
                    <xdr:colOff>57150</xdr:colOff>
                    <xdr:row>60</xdr:row>
                    <xdr:rowOff>28575</xdr:rowOff>
                  </to>
                </anchor>
              </controlPr>
            </control>
          </mc:Choice>
        </mc:AlternateContent>
        <mc:AlternateContent xmlns:mc="http://schemas.openxmlformats.org/markup-compatibility/2006">
          <mc:Choice Requires="x14">
            <control shapeId="132110" r:id="rId17" name="Check Box 14">
              <controlPr defaultSize="0" autoFill="0" autoLine="0" autoPict="0" altText="Design and Development">
                <anchor moveWithCells="1">
                  <from>
                    <xdr:col>1</xdr:col>
                    <xdr:colOff>714375</xdr:colOff>
                    <xdr:row>63</xdr:row>
                    <xdr:rowOff>57150</xdr:rowOff>
                  </from>
                  <to>
                    <xdr:col>2</xdr:col>
                    <xdr:colOff>57150</xdr:colOff>
                    <xdr:row>66</xdr:row>
                    <xdr:rowOff>19050</xdr:rowOff>
                  </to>
                </anchor>
              </controlPr>
            </control>
          </mc:Choice>
        </mc:AlternateContent>
        <mc:AlternateContent xmlns:mc="http://schemas.openxmlformats.org/markup-compatibility/2006">
          <mc:Choice Requires="x14">
            <control shapeId="132111" r:id="rId18" name="Check Box 15">
              <controlPr defaultSize="0" autoFill="0" autoLine="0" autoPict="0" altText="Design and Development">
                <anchor moveWithCells="1">
                  <from>
                    <xdr:col>1</xdr:col>
                    <xdr:colOff>714375</xdr:colOff>
                    <xdr:row>59</xdr:row>
                    <xdr:rowOff>57150</xdr:rowOff>
                  </from>
                  <to>
                    <xdr:col>2</xdr:col>
                    <xdr:colOff>57150</xdr:colOff>
                    <xdr:row>62</xdr:row>
                    <xdr:rowOff>19050</xdr:rowOff>
                  </to>
                </anchor>
              </controlPr>
            </control>
          </mc:Choice>
        </mc:AlternateContent>
        <mc:AlternateContent xmlns:mc="http://schemas.openxmlformats.org/markup-compatibility/2006">
          <mc:Choice Requires="x14">
            <control shapeId="132112" r:id="rId19" name="Check Box 16">
              <controlPr defaultSize="0" autoFill="0" autoLine="0" autoPict="0" altText="Design and Development">
                <anchor moveWithCells="1">
                  <from>
                    <xdr:col>1</xdr:col>
                    <xdr:colOff>714375</xdr:colOff>
                    <xdr:row>61</xdr:row>
                    <xdr:rowOff>57150</xdr:rowOff>
                  </from>
                  <to>
                    <xdr:col>2</xdr:col>
                    <xdr:colOff>57150</xdr:colOff>
                    <xdr:row>64</xdr:row>
                    <xdr:rowOff>19050</xdr:rowOff>
                  </to>
                </anchor>
              </controlPr>
            </control>
          </mc:Choice>
        </mc:AlternateContent>
        <mc:AlternateContent xmlns:mc="http://schemas.openxmlformats.org/markup-compatibility/2006">
          <mc:Choice Requires="x14">
            <control shapeId="132113" r:id="rId20" name="Check Box 17">
              <controlPr defaultSize="0" autoFill="0" autoLine="0" autoPict="0" altText="Design and Development">
                <anchor moveWithCells="1">
                  <from>
                    <xdr:col>3</xdr:col>
                    <xdr:colOff>361950</xdr:colOff>
                    <xdr:row>57</xdr:row>
                    <xdr:rowOff>323850</xdr:rowOff>
                  </from>
                  <to>
                    <xdr:col>4</xdr:col>
                    <xdr:colOff>95250</xdr:colOff>
                    <xdr:row>60</xdr:row>
                    <xdr:rowOff>0</xdr:rowOff>
                  </to>
                </anchor>
              </controlPr>
            </control>
          </mc:Choice>
        </mc:AlternateContent>
        <mc:AlternateContent xmlns:mc="http://schemas.openxmlformats.org/markup-compatibility/2006">
          <mc:Choice Requires="x14">
            <control shapeId="132114" r:id="rId21" name="Check Box 18">
              <controlPr defaultSize="0" autoFill="0" autoLine="0" autoPict="0" altText="Design and Development">
                <anchor moveWithCells="1">
                  <from>
                    <xdr:col>3</xdr:col>
                    <xdr:colOff>361950</xdr:colOff>
                    <xdr:row>63</xdr:row>
                    <xdr:rowOff>19050</xdr:rowOff>
                  </from>
                  <to>
                    <xdr:col>4</xdr:col>
                    <xdr:colOff>95250</xdr:colOff>
                    <xdr:row>65</xdr:row>
                    <xdr:rowOff>28575</xdr:rowOff>
                  </to>
                </anchor>
              </controlPr>
            </control>
          </mc:Choice>
        </mc:AlternateContent>
        <mc:AlternateContent xmlns:mc="http://schemas.openxmlformats.org/markup-compatibility/2006">
          <mc:Choice Requires="x14">
            <control shapeId="132115" r:id="rId22" name="Check Box 19">
              <controlPr defaultSize="0" autoFill="0" autoLine="0" autoPict="0" altText="Design and Development">
                <anchor moveWithCells="1">
                  <from>
                    <xdr:col>3</xdr:col>
                    <xdr:colOff>361950</xdr:colOff>
                    <xdr:row>59</xdr:row>
                    <xdr:rowOff>19050</xdr:rowOff>
                  </from>
                  <to>
                    <xdr:col>4</xdr:col>
                    <xdr:colOff>95250</xdr:colOff>
                    <xdr:row>61</xdr:row>
                    <xdr:rowOff>28575</xdr:rowOff>
                  </to>
                </anchor>
              </controlPr>
            </control>
          </mc:Choice>
        </mc:AlternateContent>
        <mc:AlternateContent xmlns:mc="http://schemas.openxmlformats.org/markup-compatibility/2006">
          <mc:Choice Requires="x14">
            <control shapeId="132116" r:id="rId23" name="Check Box 20">
              <controlPr defaultSize="0" autoFill="0" autoLine="0" autoPict="0" altText="Design and Development">
                <anchor moveWithCells="1">
                  <from>
                    <xdr:col>3</xdr:col>
                    <xdr:colOff>361950</xdr:colOff>
                    <xdr:row>61</xdr:row>
                    <xdr:rowOff>19050</xdr:rowOff>
                  </from>
                  <to>
                    <xdr:col>4</xdr:col>
                    <xdr:colOff>95250</xdr:colOff>
                    <xdr:row>63</xdr:row>
                    <xdr:rowOff>28575</xdr:rowOff>
                  </to>
                </anchor>
              </controlPr>
            </control>
          </mc:Choice>
        </mc:AlternateContent>
        <mc:AlternateContent xmlns:mc="http://schemas.openxmlformats.org/markup-compatibility/2006">
          <mc:Choice Requires="x14">
            <control shapeId="132117" r:id="rId24" name="Check Box 21">
              <controlPr defaultSize="0" autoFill="0" autoLine="0" autoPict="0" altText="Design and Development">
                <anchor moveWithCells="1">
                  <from>
                    <xdr:col>1</xdr:col>
                    <xdr:colOff>714375</xdr:colOff>
                    <xdr:row>65</xdr:row>
                    <xdr:rowOff>57150</xdr:rowOff>
                  </from>
                  <to>
                    <xdr:col>2</xdr:col>
                    <xdr:colOff>57150</xdr:colOff>
                    <xdr:row>67</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B337-77F8-4FB6-B4BA-0C9B4CE1C8C2}">
  <sheetPr>
    <tabColor rgb="FF0070C0"/>
  </sheetPr>
  <dimension ref="A1:AA80"/>
  <sheetViews>
    <sheetView showGridLines="0" zoomScale="115" zoomScaleNormal="115" zoomScaleSheetLayoutView="100" zoomScalePageLayoutView="85" workbookViewId="0">
      <selection activeCell="O5" sqref="O5"/>
    </sheetView>
  </sheetViews>
  <sheetFormatPr baseColWidth="10" defaultRowHeight="12.75" x14ac:dyDescent="0.2"/>
  <cols>
    <col min="1" max="1" width="4" style="1" customWidth="1"/>
    <col min="2" max="2" width="7.7109375" customWidth="1"/>
    <col min="3" max="3" width="9.28515625" customWidth="1"/>
    <col min="4" max="4" width="10.7109375" customWidth="1"/>
    <col min="5" max="14" width="7.7109375" customWidth="1"/>
    <col min="15" max="15" width="8.5703125" customWidth="1"/>
    <col min="16" max="18" width="7.7109375" customWidth="1"/>
    <col min="26" max="26" width="11.42578125" hidden="1" customWidth="1"/>
    <col min="27" max="27" width="10.7109375" hidden="1" customWidth="1"/>
    <col min="28" max="28" width="0" hidden="1" customWidth="1"/>
  </cols>
  <sheetData>
    <row r="1" spans="1:27" ht="39.75" customHeight="1" x14ac:dyDescent="0.2">
      <c r="A1" s="513"/>
      <c r="B1" s="513"/>
      <c r="C1" s="513"/>
      <c r="D1" s="514" t="s">
        <v>587</v>
      </c>
      <c r="E1" s="515"/>
      <c r="F1" s="515"/>
      <c r="G1" s="516"/>
      <c r="H1" s="517"/>
      <c r="I1" s="518"/>
      <c r="J1" s="518"/>
      <c r="K1" s="518"/>
      <c r="L1" s="518"/>
      <c r="M1" s="518"/>
      <c r="N1" s="518"/>
      <c r="O1" s="518"/>
      <c r="P1" s="518"/>
      <c r="Q1" s="518"/>
      <c r="R1" s="518"/>
      <c r="AA1" s="2" t="s">
        <v>225</v>
      </c>
    </row>
    <row r="2" spans="1:27" x14ac:dyDescent="0.2">
      <c r="A2" s="365"/>
      <c r="B2" s="366"/>
      <c r="C2" s="366"/>
      <c r="D2" s="366"/>
      <c r="E2" s="366"/>
      <c r="F2" s="366"/>
      <c r="G2" s="366"/>
      <c r="H2" s="366"/>
      <c r="I2" s="366"/>
      <c r="J2" s="366"/>
      <c r="K2" s="366"/>
      <c r="L2" s="366"/>
      <c r="M2" s="366"/>
      <c r="N2" s="366"/>
      <c r="O2" s="367"/>
      <c r="P2" s="368"/>
      <c r="Q2" s="368"/>
      <c r="R2" s="368"/>
      <c r="AA2" s="2" t="s">
        <v>588</v>
      </c>
    </row>
    <row r="3" spans="1:27" ht="15" x14ac:dyDescent="0.25">
      <c r="A3" s="1013" t="s">
        <v>589</v>
      </c>
      <c r="B3" s="1014"/>
      <c r="C3" s="1014"/>
      <c r="D3" s="1014"/>
      <c r="E3" s="1014"/>
      <c r="F3" s="1014"/>
      <c r="G3" s="1014"/>
      <c r="H3" s="1014"/>
      <c r="I3" s="1014"/>
      <c r="J3" s="1014"/>
      <c r="K3" s="1014"/>
      <c r="L3" s="1014"/>
      <c r="M3" s="1014"/>
      <c r="N3" s="1014"/>
      <c r="O3" s="1014"/>
      <c r="P3" s="1014"/>
      <c r="Q3" s="1014"/>
      <c r="R3" s="1014"/>
      <c r="AA3" s="2" t="s">
        <v>590</v>
      </c>
    </row>
    <row r="4" spans="1:27" ht="21" customHeight="1" x14ac:dyDescent="0.25">
      <c r="A4" s="469"/>
      <c r="B4" s="470" t="s">
        <v>591</v>
      </c>
      <c r="C4" s="469"/>
      <c r="D4" s="469"/>
      <c r="E4" s="469"/>
      <c r="F4" s="469"/>
      <c r="G4" s="469"/>
      <c r="H4" s="469"/>
      <c r="I4" s="469"/>
      <c r="J4" s="469"/>
      <c r="K4" s="469"/>
      <c r="L4" s="469"/>
      <c r="M4" s="469"/>
      <c r="N4" s="469"/>
      <c r="O4" s="469"/>
      <c r="P4" s="469"/>
      <c r="Q4" s="469"/>
      <c r="R4" s="469"/>
      <c r="AA4" s="2" t="s">
        <v>592</v>
      </c>
    </row>
    <row r="5" spans="1:27" ht="16.5" customHeight="1" x14ac:dyDescent="0.25">
      <c r="A5" s="469"/>
      <c r="B5" s="469" t="s">
        <v>593</v>
      </c>
      <c r="C5" s="469"/>
      <c r="D5" s="469"/>
      <c r="E5" s="469"/>
      <c r="F5" s="469"/>
      <c r="G5" s="469"/>
      <c r="H5" s="469"/>
      <c r="I5" s="469"/>
      <c r="J5" s="469"/>
      <c r="K5" s="469"/>
      <c r="L5" s="469"/>
      <c r="M5" s="469"/>
      <c r="N5" s="469"/>
      <c r="O5" s="369"/>
      <c r="P5" s="469"/>
      <c r="Q5" s="469"/>
      <c r="R5" s="469"/>
      <c r="AA5" s="2" t="s">
        <v>594</v>
      </c>
    </row>
    <row r="6" spans="1:27" ht="16.5" customHeight="1" x14ac:dyDescent="0.25">
      <c r="A6" s="469"/>
      <c r="B6" s="469" t="s">
        <v>595</v>
      </c>
      <c r="C6" s="469"/>
      <c r="D6" s="469"/>
      <c r="E6" s="469"/>
      <c r="F6" s="469"/>
      <c r="G6" s="469"/>
      <c r="H6" s="469"/>
      <c r="I6" s="469"/>
      <c r="J6" s="469"/>
      <c r="K6" s="469"/>
      <c r="L6" s="469"/>
      <c r="M6" s="469"/>
      <c r="N6" s="469"/>
      <c r="O6" s="469"/>
      <c r="P6" s="469"/>
      <c r="Q6" s="469"/>
      <c r="R6" s="469"/>
      <c r="AA6" s="2" t="s">
        <v>596</v>
      </c>
    </row>
    <row r="7" spans="1:27" ht="16.5" customHeight="1" x14ac:dyDescent="0.25">
      <c r="A7" s="469"/>
      <c r="B7" s="469" t="s">
        <v>597</v>
      </c>
      <c r="C7" s="469"/>
      <c r="D7" s="469"/>
      <c r="E7" s="469"/>
      <c r="F7" s="469"/>
      <c r="G7" s="469"/>
      <c r="H7" s="469"/>
      <c r="I7" s="469"/>
      <c r="J7" s="469"/>
      <c r="K7" s="469"/>
      <c r="L7" s="469"/>
      <c r="M7" s="469"/>
      <c r="N7" s="469"/>
      <c r="O7" s="469"/>
      <c r="P7" s="469"/>
      <c r="Q7" s="469"/>
      <c r="R7" s="469"/>
      <c r="AA7" s="2" t="s">
        <v>598</v>
      </c>
    </row>
    <row r="8" spans="1:27" ht="16.5" customHeight="1" x14ac:dyDescent="0.25">
      <c r="A8" s="469"/>
      <c r="B8" s="469" t="s">
        <v>599</v>
      </c>
      <c r="C8" s="469"/>
      <c r="D8" s="469"/>
      <c r="E8" s="469"/>
      <c r="F8" s="469"/>
      <c r="G8" s="469"/>
      <c r="H8" s="469"/>
      <c r="I8" s="469"/>
      <c r="J8" s="469"/>
      <c r="K8" s="469"/>
      <c r="L8" s="469"/>
      <c r="M8" s="469"/>
      <c r="N8" s="469"/>
      <c r="O8" s="469"/>
      <c r="P8" s="469"/>
      <c r="Q8" s="469"/>
      <c r="R8" s="469"/>
      <c r="AA8" s="2" t="s">
        <v>600</v>
      </c>
    </row>
    <row r="9" spans="1:27" s="1" customFormat="1" ht="18.75" customHeight="1" x14ac:dyDescent="0.25">
      <c r="A9" s="469"/>
      <c r="B9" s="470" t="s">
        <v>601</v>
      </c>
      <c r="C9" s="469"/>
      <c r="D9" s="469"/>
      <c r="E9" s="469"/>
      <c r="F9" s="469"/>
      <c r="G9" s="469"/>
      <c r="H9" s="469"/>
      <c r="I9" s="469"/>
      <c r="J9" s="469"/>
      <c r="K9" s="469"/>
      <c r="L9" s="469"/>
      <c r="M9" s="469"/>
      <c r="N9" s="469"/>
      <c r="O9" s="369"/>
      <c r="P9" s="469"/>
      <c r="Q9" s="469"/>
      <c r="R9" s="469"/>
      <c r="AA9" s="2" t="s">
        <v>602</v>
      </c>
    </row>
    <row r="10" spans="1:27" s="1" customFormat="1" ht="24" customHeight="1" x14ac:dyDescent="0.25">
      <c r="A10" s="469"/>
      <c r="B10" s="470" t="s">
        <v>603</v>
      </c>
      <c r="C10" s="470"/>
      <c r="D10" s="470"/>
      <c r="E10" s="470"/>
      <c r="F10" s="470"/>
      <c r="G10" s="470"/>
      <c r="H10" s="470"/>
      <c r="I10" s="470"/>
      <c r="J10" s="470"/>
      <c r="K10" s="470"/>
      <c r="L10" s="470"/>
      <c r="M10" s="470"/>
      <c r="N10" s="470"/>
      <c r="O10" s="470"/>
      <c r="P10" s="470"/>
      <c r="Q10" s="470"/>
      <c r="R10" s="470"/>
      <c r="AA10" s="2" t="s">
        <v>16</v>
      </c>
    </row>
    <row r="11" spans="1:27" ht="30.75" customHeight="1" x14ac:dyDescent="0.25">
      <c r="A11" s="469"/>
      <c r="B11" s="1015" t="s">
        <v>226</v>
      </c>
      <c r="C11" s="1016"/>
      <c r="D11" s="1015" t="s">
        <v>604</v>
      </c>
      <c r="E11" s="1017"/>
      <c r="F11" s="1017"/>
      <c r="G11" s="1017"/>
      <c r="H11" s="1017"/>
      <c r="I11" s="1017"/>
      <c r="J11" s="1017"/>
      <c r="K11" s="1016"/>
      <c r="L11" s="1018" t="s">
        <v>82</v>
      </c>
      <c r="M11" s="1019"/>
      <c r="N11" s="1020" t="s">
        <v>605</v>
      </c>
      <c r="O11" s="1021"/>
      <c r="P11" s="1015" t="s">
        <v>15</v>
      </c>
      <c r="Q11" s="1017"/>
      <c r="R11" s="470"/>
      <c r="AA11" s="2" t="s">
        <v>606</v>
      </c>
    </row>
    <row r="12" spans="1:27" ht="30.75" customHeight="1" x14ac:dyDescent="0.25">
      <c r="A12" s="469"/>
      <c r="B12" s="1022" t="s">
        <v>607</v>
      </c>
      <c r="C12" s="1023"/>
      <c r="D12" s="1024"/>
      <c r="E12" s="1024"/>
      <c r="F12" s="1024"/>
      <c r="G12" s="1024"/>
      <c r="H12" s="1024"/>
      <c r="I12" s="1024"/>
      <c r="J12" s="1024"/>
      <c r="K12" s="1024"/>
      <c r="L12" s="770"/>
      <c r="M12" s="772"/>
      <c r="N12" s="770"/>
      <c r="O12" s="772"/>
      <c r="P12" s="770"/>
      <c r="Q12" s="772"/>
      <c r="R12" s="470"/>
      <c r="AA12" s="2" t="s">
        <v>608</v>
      </c>
    </row>
    <row r="13" spans="1:27" ht="30.75" customHeight="1" x14ac:dyDescent="0.25">
      <c r="A13" s="469"/>
      <c r="B13" s="1022" t="s">
        <v>609</v>
      </c>
      <c r="C13" s="1023"/>
      <c r="D13" s="1024"/>
      <c r="E13" s="1024"/>
      <c r="F13" s="1024"/>
      <c r="G13" s="1024"/>
      <c r="H13" s="1024"/>
      <c r="I13" s="1024"/>
      <c r="J13" s="1024"/>
      <c r="K13" s="1024"/>
      <c r="L13" s="770"/>
      <c r="M13" s="772"/>
      <c r="N13" s="770"/>
      <c r="O13" s="772"/>
      <c r="P13" s="770"/>
      <c r="Q13" s="772"/>
      <c r="R13" s="470"/>
      <c r="AA13" s="2" t="s">
        <v>610</v>
      </c>
    </row>
    <row r="14" spans="1:27" ht="30.75" customHeight="1" x14ac:dyDescent="0.25">
      <c r="A14" s="469"/>
      <c r="B14" s="1022" t="s">
        <v>611</v>
      </c>
      <c r="C14" s="1023"/>
      <c r="D14" s="1024"/>
      <c r="E14" s="1024"/>
      <c r="F14" s="1024"/>
      <c r="G14" s="1024"/>
      <c r="H14" s="1024"/>
      <c r="I14" s="1024"/>
      <c r="J14" s="1024"/>
      <c r="K14" s="1024"/>
      <c r="L14" s="770"/>
      <c r="M14" s="772"/>
      <c r="N14" s="770"/>
      <c r="O14" s="772"/>
      <c r="P14" s="770"/>
      <c r="Q14" s="772"/>
      <c r="R14" s="470"/>
      <c r="AA14" s="2" t="s">
        <v>612</v>
      </c>
    </row>
    <row r="15" spans="1:27" ht="15" customHeight="1" x14ac:dyDescent="0.25">
      <c r="A15" s="469"/>
      <c r="B15" s="470"/>
      <c r="C15" s="470"/>
      <c r="D15" s="470"/>
      <c r="E15" s="470"/>
      <c r="F15" s="470"/>
      <c r="G15" s="470"/>
      <c r="H15" s="470"/>
      <c r="I15" s="470"/>
      <c r="J15" s="470"/>
      <c r="K15" s="470"/>
      <c r="L15" s="470"/>
      <c r="M15" s="470"/>
      <c r="N15" s="470"/>
      <c r="O15" s="470"/>
      <c r="P15" s="470"/>
      <c r="Q15" s="470"/>
      <c r="R15" s="470"/>
      <c r="AA15" s="2" t="s">
        <v>613</v>
      </c>
    </row>
    <row r="16" spans="1:27" ht="24.75" customHeight="1" x14ac:dyDescent="0.25">
      <c r="A16" s="469"/>
      <c r="B16" s="1025" t="s">
        <v>614</v>
      </c>
      <c r="C16" s="1026"/>
      <c r="D16" s="1026"/>
      <c r="E16" s="1026"/>
      <c r="F16" s="1026"/>
      <c r="G16" s="1026"/>
      <c r="H16" s="1026"/>
      <c r="I16" s="1026"/>
      <c r="J16" s="1026"/>
      <c r="K16" s="1026"/>
      <c r="L16" s="1026"/>
      <c r="M16" s="1026"/>
      <c r="N16" s="1026"/>
      <c r="O16" s="1026"/>
      <c r="P16" s="1026"/>
      <c r="Q16" s="1027"/>
      <c r="R16" s="470"/>
      <c r="AA16" s="2" t="s">
        <v>615</v>
      </c>
    </row>
    <row r="17" spans="1:27" ht="15" customHeight="1" x14ac:dyDescent="0.25">
      <c r="A17" s="469"/>
      <c r="B17" s="470"/>
      <c r="C17" s="470"/>
      <c r="D17" s="470"/>
      <c r="E17" s="470"/>
      <c r="F17" s="470"/>
      <c r="G17" s="470"/>
      <c r="H17" s="470"/>
      <c r="I17" s="470"/>
      <c r="J17" s="470"/>
      <c r="K17" s="470"/>
      <c r="L17" s="470"/>
      <c r="M17" s="470"/>
      <c r="N17" s="470"/>
      <c r="O17" s="470"/>
      <c r="P17" s="470"/>
      <c r="Q17" s="470"/>
      <c r="R17" s="470"/>
      <c r="AA17" s="2" t="s">
        <v>616</v>
      </c>
    </row>
    <row r="18" spans="1:27" ht="26.25" customHeight="1" x14ac:dyDescent="0.25">
      <c r="A18" s="469"/>
      <c r="B18" s="1025" t="s">
        <v>617</v>
      </c>
      <c r="C18" s="1026"/>
      <c r="D18" s="1026"/>
      <c r="E18" s="1026"/>
      <c r="F18" s="1026"/>
      <c r="G18" s="1026"/>
      <c r="H18" s="1026"/>
      <c r="I18" s="1026"/>
      <c r="J18" s="1026"/>
      <c r="K18" s="1026"/>
      <c r="L18" s="1026"/>
      <c r="M18" s="1026"/>
      <c r="N18" s="1026"/>
      <c r="O18" s="1026"/>
      <c r="P18" s="1026"/>
      <c r="Q18" s="1027"/>
      <c r="R18" s="470"/>
      <c r="AA18" s="2" t="s">
        <v>618</v>
      </c>
    </row>
    <row r="19" spans="1:27" ht="15" customHeight="1" x14ac:dyDescent="0.25">
      <c r="A19" s="469"/>
      <c r="B19" s="470"/>
      <c r="C19" s="470"/>
      <c r="D19" s="470"/>
      <c r="E19" s="470"/>
      <c r="F19" s="470"/>
      <c r="G19" s="470"/>
      <c r="H19" s="470"/>
      <c r="I19" s="470"/>
      <c r="J19" s="470"/>
      <c r="K19" s="470"/>
      <c r="L19" s="470"/>
      <c r="M19" s="470"/>
      <c r="N19" s="470"/>
      <c r="O19" s="470"/>
      <c r="P19" s="470"/>
      <c r="Q19" s="470"/>
      <c r="R19" s="470"/>
      <c r="AA19" s="2" t="s">
        <v>619</v>
      </c>
    </row>
    <row r="20" spans="1:27" s="1" customFormat="1" ht="59.1" customHeight="1" x14ac:dyDescent="0.25">
      <c r="A20" s="469"/>
      <c r="B20" s="1028" t="s">
        <v>620</v>
      </c>
      <c r="C20" s="1029"/>
      <c r="D20" s="1029"/>
      <c r="E20" s="1029"/>
      <c r="F20" s="1029"/>
      <c r="G20" s="1029"/>
      <c r="H20" s="1029"/>
      <c r="I20" s="1029"/>
      <c r="J20" s="1029"/>
      <c r="K20" s="1029"/>
      <c r="L20" s="1029"/>
      <c r="M20" s="1029"/>
      <c r="N20" s="1029"/>
      <c r="O20" s="1029"/>
      <c r="P20" s="1030"/>
      <c r="Q20" s="369"/>
      <c r="R20" s="470"/>
      <c r="AA20" s="2" t="s">
        <v>621</v>
      </c>
    </row>
    <row r="21" spans="1:27" s="1" customFormat="1" ht="15" x14ac:dyDescent="0.25">
      <c r="A21" s="471"/>
      <c r="B21" s="471"/>
      <c r="C21" s="471"/>
      <c r="D21" s="471"/>
      <c r="E21" s="471"/>
      <c r="F21" s="471"/>
      <c r="G21" s="471"/>
      <c r="H21" s="471"/>
      <c r="I21" s="471"/>
      <c r="J21" s="471"/>
      <c r="K21" s="471"/>
      <c r="L21" s="471"/>
      <c r="M21" s="471"/>
      <c r="N21" s="471"/>
      <c r="O21" s="471"/>
      <c r="P21" s="471"/>
      <c r="Q21" s="471"/>
      <c r="R21" s="471"/>
      <c r="AA21" s="2" t="s">
        <v>622</v>
      </c>
    </row>
    <row r="22" spans="1:27" s="1" customFormat="1" ht="15" x14ac:dyDescent="0.25">
      <c r="A22" s="1013" t="s">
        <v>83</v>
      </c>
      <c r="B22" s="1014"/>
      <c r="C22" s="1014"/>
      <c r="D22" s="1014"/>
      <c r="E22" s="1014"/>
      <c r="F22" s="1014"/>
      <c r="G22" s="1014"/>
      <c r="H22" s="1014"/>
      <c r="I22" s="1014"/>
      <c r="J22" s="1014"/>
      <c r="K22" s="1014"/>
      <c r="L22" s="1014"/>
      <c r="M22" s="1014"/>
      <c r="N22" s="1014"/>
      <c r="O22" s="1014"/>
      <c r="P22" s="1014"/>
      <c r="Q22" s="1014"/>
      <c r="R22" s="1031"/>
      <c r="AA22" s="2" t="s">
        <v>623</v>
      </c>
    </row>
    <row r="23" spans="1:27" s="1" customFormat="1" ht="15" x14ac:dyDescent="0.25">
      <c r="A23" s="471"/>
      <c r="B23" s="471"/>
      <c r="C23" s="471"/>
      <c r="D23" s="471"/>
      <c r="E23" s="471"/>
      <c r="F23" s="471"/>
      <c r="G23" s="471"/>
      <c r="H23" s="471"/>
      <c r="I23" s="471"/>
      <c r="J23" s="471"/>
      <c r="K23" s="471"/>
      <c r="L23" s="471"/>
      <c r="M23" s="471"/>
      <c r="N23" s="471"/>
      <c r="O23" s="471"/>
      <c r="P23" s="471"/>
      <c r="Q23" s="471"/>
      <c r="R23" s="471"/>
      <c r="AA23" s="2" t="s">
        <v>624</v>
      </c>
    </row>
    <row r="24" spans="1:27" s="1" customFormat="1" ht="17.25" customHeight="1" x14ac:dyDescent="0.25">
      <c r="A24" s="469"/>
      <c r="B24" s="921" t="s">
        <v>625</v>
      </c>
      <c r="C24" s="922"/>
      <c r="D24" s="922"/>
      <c r="E24" s="922"/>
      <c r="F24" s="922"/>
      <c r="G24" s="922"/>
      <c r="H24" s="922"/>
      <c r="I24" s="922"/>
      <c r="J24" s="922"/>
      <c r="K24" s="922"/>
      <c r="L24" s="922"/>
      <c r="M24" s="922"/>
      <c r="N24" s="922"/>
      <c r="O24" s="922"/>
      <c r="P24" s="1032"/>
      <c r="Q24" s="369"/>
      <c r="R24" s="471"/>
      <c r="AA24" s="2" t="s">
        <v>626</v>
      </c>
    </row>
    <row r="25" spans="1:27" s="1" customFormat="1" ht="15" x14ac:dyDescent="0.25">
      <c r="A25" s="471"/>
      <c r="B25" s="471"/>
      <c r="C25" s="471"/>
      <c r="D25" s="471"/>
      <c r="E25" s="471"/>
      <c r="F25" s="471"/>
      <c r="G25" s="471"/>
      <c r="H25" s="471"/>
      <c r="I25" s="471"/>
      <c r="J25" s="471"/>
      <c r="K25" s="471"/>
      <c r="L25" s="471"/>
      <c r="M25" s="471"/>
      <c r="N25" s="471"/>
      <c r="O25" s="471"/>
      <c r="P25" s="471"/>
      <c r="Q25" s="471"/>
      <c r="R25" s="471"/>
      <c r="AA25" s="2" t="s">
        <v>627</v>
      </c>
    </row>
    <row r="26" spans="1:27" s="1" customFormat="1" ht="27.75" customHeight="1" x14ac:dyDescent="0.25">
      <c r="A26" s="471"/>
      <c r="B26" s="921" t="s">
        <v>628</v>
      </c>
      <c r="C26" s="922"/>
      <c r="D26" s="922"/>
      <c r="E26" s="922"/>
      <c r="F26" s="922"/>
      <c r="G26" s="922"/>
      <c r="H26" s="922"/>
      <c r="I26" s="922"/>
      <c r="J26" s="922"/>
      <c r="K26" s="922"/>
      <c r="L26" s="922"/>
      <c r="M26" s="922"/>
      <c r="N26" s="922"/>
      <c r="O26" s="922"/>
      <c r="P26" s="1032"/>
      <c r="Q26" s="369"/>
      <c r="R26" s="471"/>
      <c r="AA26" s="2" t="s">
        <v>629</v>
      </c>
    </row>
    <row r="27" spans="1:27" s="1" customFormat="1" ht="15" x14ac:dyDescent="0.25">
      <c r="A27" s="471"/>
      <c r="B27" s="471"/>
      <c r="C27" s="471"/>
      <c r="D27" s="471"/>
      <c r="E27" s="471"/>
      <c r="F27" s="471"/>
      <c r="G27" s="471"/>
      <c r="H27" s="471"/>
      <c r="I27" s="471"/>
      <c r="J27" s="471"/>
      <c r="K27" s="471"/>
      <c r="L27" s="471"/>
      <c r="M27" s="471"/>
      <c r="N27" s="471"/>
      <c r="O27" s="471"/>
      <c r="P27" s="471"/>
      <c r="Q27" s="471"/>
      <c r="R27" s="471"/>
      <c r="AA27" s="2" t="s">
        <v>630</v>
      </c>
    </row>
    <row r="28" spans="1:27" s="1" customFormat="1" ht="42.75" customHeight="1" x14ac:dyDescent="0.25">
      <c r="A28" s="471"/>
      <c r="B28" s="1028" t="s">
        <v>631</v>
      </c>
      <c r="C28" s="1029"/>
      <c r="D28" s="1029"/>
      <c r="E28" s="1029"/>
      <c r="F28" s="1029"/>
      <c r="G28" s="1029"/>
      <c r="H28" s="1029"/>
      <c r="I28" s="1029"/>
      <c r="J28" s="1029"/>
      <c r="K28" s="1029"/>
      <c r="L28" s="1029"/>
      <c r="M28" s="1029"/>
      <c r="N28" s="1029"/>
      <c r="O28" s="1029"/>
      <c r="P28" s="1030"/>
      <c r="Q28" s="369"/>
      <c r="R28" s="471"/>
      <c r="AA28" s="2" t="s">
        <v>632</v>
      </c>
    </row>
    <row r="29" spans="1:27" s="1" customFormat="1" ht="15" x14ac:dyDescent="0.25">
      <c r="A29" s="471"/>
      <c r="B29" s="471"/>
      <c r="C29" s="471"/>
      <c r="D29" s="471"/>
      <c r="E29" s="471"/>
      <c r="F29" s="471"/>
      <c r="G29" s="471"/>
      <c r="H29" s="471"/>
      <c r="I29" s="471"/>
      <c r="J29" s="471"/>
      <c r="K29" s="471"/>
      <c r="L29" s="471"/>
      <c r="M29" s="471"/>
      <c r="N29" s="471"/>
      <c r="O29" s="471"/>
      <c r="P29" s="471"/>
      <c r="Q29" s="471"/>
      <c r="R29" s="471"/>
      <c r="AA29" s="2" t="s">
        <v>633</v>
      </c>
    </row>
    <row r="30" spans="1:27" s="1" customFormat="1" ht="41.25" customHeight="1" x14ac:dyDescent="0.25">
      <c r="A30" s="471"/>
      <c r="B30" s="1028" t="s">
        <v>634</v>
      </c>
      <c r="C30" s="1029"/>
      <c r="D30" s="1029"/>
      <c r="E30" s="1029"/>
      <c r="F30" s="1029"/>
      <c r="G30" s="1029"/>
      <c r="H30" s="1029"/>
      <c r="I30" s="1029"/>
      <c r="J30" s="1029"/>
      <c r="K30" s="1029"/>
      <c r="L30" s="1029"/>
      <c r="M30" s="1029"/>
      <c r="N30" s="1029"/>
      <c r="O30" s="1029"/>
      <c r="P30" s="1030"/>
      <c r="Q30" s="369"/>
      <c r="R30" s="471"/>
      <c r="AA30" s="2" t="s">
        <v>635</v>
      </c>
    </row>
    <row r="31" spans="1:27" s="1" customFormat="1" ht="15" x14ac:dyDescent="0.25">
      <c r="A31" s="471"/>
      <c r="B31" s="471"/>
      <c r="C31" s="471"/>
      <c r="D31" s="471"/>
      <c r="E31" s="471"/>
      <c r="F31" s="471"/>
      <c r="G31" s="471"/>
      <c r="H31" s="471"/>
      <c r="I31" s="471"/>
      <c r="J31" s="471"/>
      <c r="K31" s="471"/>
      <c r="L31" s="471"/>
      <c r="M31" s="471"/>
      <c r="N31" s="471"/>
      <c r="O31" s="471"/>
      <c r="P31" s="471"/>
      <c r="Q31" s="471"/>
      <c r="R31" s="471"/>
      <c r="AA31" s="2" t="s">
        <v>636</v>
      </c>
    </row>
    <row r="32" spans="1:27" ht="15" x14ac:dyDescent="0.25">
      <c r="A32" s="1013" t="s">
        <v>637</v>
      </c>
      <c r="B32" s="1014"/>
      <c r="C32" s="1014"/>
      <c r="D32" s="1014"/>
      <c r="E32" s="1014"/>
      <c r="F32" s="1014"/>
      <c r="G32" s="1014"/>
      <c r="H32" s="1014"/>
      <c r="I32" s="1014"/>
      <c r="J32" s="1014"/>
      <c r="K32" s="1014"/>
      <c r="L32" s="1014"/>
      <c r="M32" s="1014"/>
      <c r="N32" s="1014"/>
      <c r="O32" s="1014"/>
      <c r="P32" s="1014"/>
      <c r="Q32" s="1014"/>
      <c r="R32" s="1031"/>
      <c r="AA32" s="2" t="s">
        <v>638</v>
      </c>
    </row>
    <row r="33" spans="1:27" ht="15" x14ac:dyDescent="0.25">
      <c r="A33" s="471"/>
      <c r="B33" s="471"/>
      <c r="C33" s="471"/>
      <c r="D33" s="471"/>
      <c r="E33" s="471"/>
      <c r="F33" s="471"/>
      <c r="G33" s="471"/>
      <c r="H33" s="471"/>
      <c r="I33" s="471"/>
      <c r="J33" s="471"/>
      <c r="K33" s="471"/>
      <c r="L33" s="471"/>
      <c r="M33" s="471"/>
      <c r="N33" s="471"/>
      <c r="O33" s="471"/>
      <c r="P33" s="471"/>
      <c r="Q33" s="471"/>
      <c r="R33" s="471"/>
      <c r="AA33" s="2" t="s">
        <v>639</v>
      </c>
    </row>
    <row r="34" spans="1:27" s="1" customFormat="1" ht="57" customHeight="1" x14ac:dyDescent="0.25">
      <c r="A34" s="469"/>
      <c r="B34" s="1028" t="s">
        <v>640</v>
      </c>
      <c r="C34" s="1029"/>
      <c r="D34" s="1029"/>
      <c r="E34" s="1029"/>
      <c r="F34" s="1029"/>
      <c r="G34" s="1029"/>
      <c r="H34" s="1029"/>
      <c r="I34" s="1029"/>
      <c r="J34" s="1029"/>
      <c r="K34" s="1029"/>
      <c r="L34" s="1029"/>
      <c r="M34" s="1029"/>
      <c r="N34" s="1029"/>
      <c r="O34" s="1029"/>
      <c r="P34" s="1030"/>
      <c r="Q34" s="369"/>
      <c r="R34" s="471"/>
      <c r="AA34" s="2" t="s">
        <v>641</v>
      </c>
    </row>
    <row r="35" spans="1:27" s="1" customFormat="1" ht="15.75" customHeight="1" x14ac:dyDescent="0.25">
      <c r="A35" s="471"/>
      <c r="B35" s="471"/>
      <c r="C35" s="471"/>
      <c r="D35" s="471"/>
      <c r="E35" s="471"/>
      <c r="F35" s="471"/>
      <c r="G35" s="471"/>
      <c r="H35" s="471"/>
      <c r="I35" s="471"/>
      <c r="J35" s="471"/>
      <c r="K35" s="471"/>
      <c r="L35" s="471"/>
      <c r="M35" s="471"/>
      <c r="N35" s="471"/>
      <c r="O35" s="471"/>
      <c r="P35" s="471"/>
      <c r="Q35" s="471"/>
      <c r="R35" s="471"/>
      <c r="AA35" s="2" t="s">
        <v>642</v>
      </c>
    </row>
    <row r="36" spans="1:27" ht="65.25" customHeight="1" thickBot="1" x14ac:dyDescent="0.3">
      <c r="A36" s="471"/>
      <c r="B36" s="1033" t="s">
        <v>643</v>
      </c>
      <c r="C36" s="1034"/>
      <c r="D36" s="472" t="s">
        <v>644</v>
      </c>
      <c r="E36" s="1033" t="s">
        <v>645</v>
      </c>
      <c r="F36" s="1034"/>
      <c r="G36" s="1033" t="s">
        <v>646</v>
      </c>
      <c r="H36" s="1034"/>
      <c r="I36" s="473" t="s">
        <v>647</v>
      </c>
      <c r="J36" s="1033" t="s">
        <v>648</v>
      </c>
      <c r="K36" s="1034"/>
      <c r="L36" s="1034"/>
      <c r="M36" s="1033" t="s">
        <v>649</v>
      </c>
      <c r="N36" s="1034"/>
      <c r="O36" s="1033" t="s">
        <v>650</v>
      </c>
      <c r="P36" s="1034"/>
      <c r="Q36" s="1034"/>
      <c r="R36" s="471"/>
      <c r="AA36" s="2" t="s">
        <v>651</v>
      </c>
    </row>
    <row r="37" spans="1:27" ht="36" customHeight="1" x14ac:dyDescent="0.25">
      <c r="A37" s="471"/>
      <c r="B37" s="1038" t="s">
        <v>652</v>
      </c>
      <c r="C37" s="1039"/>
      <c r="D37" s="370" t="s">
        <v>498</v>
      </c>
      <c r="E37" s="1038" t="s">
        <v>556</v>
      </c>
      <c r="F37" s="1039"/>
      <c r="G37" s="1038" t="s">
        <v>626</v>
      </c>
      <c r="H37" s="1039"/>
      <c r="I37" s="370">
        <v>20</v>
      </c>
      <c r="J37" s="1038" t="s">
        <v>558</v>
      </c>
      <c r="K37" s="1040"/>
      <c r="L37" s="1039"/>
      <c r="M37" s="1038" t="s">
        <v>653</v>
      </c>
      <c r="N37" s="1039"/>
      <c r="O37" s="1041" t="s">
        <v>654</v>
      </c>
      <c r="P37" s="1024"/>
      <c r="Q37" s="1024"/>
      <c r="R37" s="471"/>
      <c r="AA37" s="2"/>
    </row>
    <row r="38" spans="1:27" ht="36" customHeight="1" x14ac:dyDescent="0.25">
      <c r="A38" s="471"/>
      <c r="B38" s="1035"/>
      <c r="C38" s="1036"/>
      <c r="D38" s="371"/>
      <c r="E38" s="1035"/>
      <c r="F38" s="1036"/>
      <c r="G38" s="1035" t="s">
        <v>225</v>
      </c>
      <c r="H38" s="1036"/>
      <c r="I38" s="134"/>
      <c r="J38" s="1035"/>
      <c r="K38" s="1037"/>
      <c r="L38" s="1036"/>
      <c r="M38" s="1035"/>
      <c r="N38" s="1036"/>
      <c r="O38" s="1024"/>
      <c r="P38" s="1024"/>
      <c r="Q38" s="1024"/>
      <c r="R38" s="471"/>
      <c r="AA38" s="2"/>
    </row>
    <row r="39" spans="1:27" ht="36" customHeight="1" x14ac:dyDescent="0.25">
      <c r="A39" s="471"/>
      <c r="B39" s="1035"/>
      <c r="C39" s="1036"/>
      <c r="D39" s="371"/>
      <c r="E39" s="1035"/>
      <c r="F39" s="1036"/>
      <c r="G39" s="1035" t="s">
        <v>225</v>
      </c>
      <c r="H39" s="1036"/>
      <c r="I39" s="134"/>
      <c r="J39" s="1035"/>
      <c r="K39" s="1037"/>
      <c r="L39" s="1036"/>
      <c r="M39" s="1035"/>
      <c r="N39" s="1036"/>
      <c r="O39" s="1024"/>
      <c r="P39" s="1024"/>
      <c r="Q39" s="1024"/>
      <c r="R39" s="471"/>
    </row>
    <row r="40" spans="1:27" ht="36" customHeight="1" x14ac:dyDescent="0.25">
      <c r="A40" s="471"/>
      <c r="B40" s="1035"/>
      <c r="C40" s="1036"/>
      <c r="D40" s="371"/>
      <c r="E40" s="1035"/>
      <c r="F40" s="1036"/>
      <c r="G40" s="1035" t="s">
        <v>225</v>
      </c>
      <c r="H40" s="1036"/>
      <c r="I40" s="134"/>
      <c r="J40" s="1035"/>
      <c r="K40" s="1037"/>
      <c r="L40" s="1036"/>
      <c r="M40" s="1035"/>
      <c r="N40" s="1036"/>
      <c r="O40" s="1024"/>
      <c r="P40" s="1024"/>
      <c r="Q40" s="1024"/>
      <c r="R40" s="471"/>
    </row>
    <row r="41" spans="1:27" ht="36" customHeight="1" x14ac:dyDescent="0.25">
      <c r="A41" s="471"/>
      <c r="B41" s="1035"/>
      <c r="C41" s="1036"/>
      <c r="D41" s="371"/>
      <c r="E41" s="1035"/>
      <c r="F41" s="1036"/>
      <c r="G41" s="1035" t="s">
        <v>225</v>
      </c>
      <c r="H41" s="1036"/>
      <c r="I41" s="134"/>
      <c r="J41" s="1035"/>
      <c r="K41" s="1037"/>
      <c r="L41" s="1036"/>
      <c r="M41" s="1035"/>
      <c r="N41" s="1036"/>
      <c r="O41" s="1024"/>
      <c r="P41" s="1024"/>
      <c r="Q41" s="1024"/>
      <c r="R41" s="471"/>
    </row>
    <row r="42" spans="1:27" ht="36" customHeight="1" x14ac:dyDescent="0.25">
      <c r="A42" s="471"/>
      <c r="B42" s="1035"/>
      <c r="C42" s="1036"/>
      <c r="D42" s="371"/>
      <c r="E42" s="1035"/>
      <c r="F42" s="1036"/>
      <c r="G42" s="1035" t="s">
        <v>225</v>
      </c>
      <c r="H42" s="1036"/>
      <c r="I42" s="134"/>
      <c r="J42" s="1035"/>
      <c r="K42" s="1037"/>
      <c r="L42" s="1036"/>
      <c r="M42" s="1035"/>
      <c r="N42" s="1036"/>
      <c r="O42" s="1024"/>
      <c r="P42" s="1024"/>
      <c r="Q42" s="1024"/>
      <c r="R42" s="471"/>
    </row>
    <row r="43" spans="1:27" ht="36" customHeight="1" x14ac:dyDescent="0.25">
      <c r="A43" s="471"/>
      <c r="B43" s="1035"/>
      <c r="C43" s="1036"/>
      <c r="D43" s="371"/>
      <c r="E43" s="1035"/>
      <c r="F43" s="1036"/>
      <c r="G43" s="1035" t="s">
        <v>225</v>
      </c>
      <c r="H43" s="1036"/>
      <c r="I43" s="134"/>
      <c r="J43" s="1035"/>
      <c r="K43" s="1037"/>
      <c r="L43" s="1036"/>
      <c r="M43" s="1035"/>
      <c r="N43" s="1036"/>
      <c r="O43" s="1024"/>
      <c r="P43" s="1024"/>
      <c r="Q43" s="1024"/>
      <c r="R43" s="471"/>
    </row>
    <row r="44" spans="1:27" s="1" customFormat="1" ht="15.75" customHeight="1" x14ac:dyDescent="0.25">
      <c r="A44" s="471"/>
      <c r="B44" s="471"/>
      <c r="C44" s="471"/>
      <c r="D44" s="471"/>
      <c r="E44" s="471"/>
      <c r="F44" s="471"/>
      <c r="G44" s="471"/>
      <c r="H44" s="471"/>
      <c r="I44" s="471"/>
      <c r="J44" s="471"/>
      <c r="K44" s="471"/>
      <c r="L44" s="471"/>
      <c r="M44" s="471"/>
      <c r="N44" s="471"/>
      <c r="O44" s="471"/>
      <c r="P44" s="471"/>
      <c r="Q44" s="471"/>
      <c r="R44" s="471"/>
      <c r="AA44"/>
    </row>
    <row r="45" spans="1:27" ht="15" x14ac:dyDescent="0.25">
      <c r="A45" s="1042" t="s">
        <v>655</v>
      </c>
      <c r="B45" s="1043"/>
      <c r="C45" s="1043"/>
      <c r="D45" s="1043"/>
      <c r="E45" s="1043"/>
      <c r="F45" s="1043"/>
      <c r="G45" s="1043"/>
      <c r="H45" s="1043"/>
      <c r="I45" s="1043"/>
      <c r="J45" s="1043"/>
      <c r="K45" s="1043"/>
      <c r="L45" s="1043"/>
      <c r="M45" s="1043"/>
      <c r="N45" s="1043"/>
      <c r="O45" s="1043"/>
      <c r="P45" s="1043"/>
      <c r="Q45" s="369"/>
      <c r="R45" s="471"/>
    </row>
    <row r="46" spans="1:27" ht="16.5" customHeight="1" x14ac:dyDescent="0.25">
      <c r="A46" s="471"/>
      <c r="B46" s="474" t="s">
        <v>656</v>
      </c>
      <c r="C46" s="471"/>
      <c r="D46" s="471"/>
      <c r="E46" s="471"/>
      <c r="F46" s="471"/>
      <c r="G46" s="471"/>
      <c r="H46" s="471"/>
      <c r="I46" s="471"/>
      <c r="J46" s="471"/>
      <c r="K46" s="471"/>
      <c r="L46" s="471"/>
      <c r="M46" s="471"/>
      <c r="N46" s="471"/>
      <c r="O46" s="471"/>
      <c r="P46" s="471"/>
      <c r="Q46" s="471"/>
      <c r="R46" s="471"/>
    </row>
    <row r="47" spans="1:27" ht="35.25" customHeight="1" x14ac:dyDescent="0.25">
      <c r="A47" s="471"/>
      <c r="B47" s="1033" t="s">
        <v>657</v>
      </c>
      <c r="C47" s="1034"/>
      <c r="D47" s="1033" t="s">
        <v>101</v>
      </c>
      <c r="E47" s="1034"/>
      <c r="F47" s="1034"/>
      <c r="G47" s="1034"/>
      <c r="H47" s="1034"/>
      <c r="I47" s="1034"/>
      <c r="J47" s="1034"/>
      <c r="K47" s="1034"/>
      <c r="L47" s="1034"/>
      <c r="M47" s="1034"/>
      <c r="N47" s="1034"/>
      <c r="O47" s="1033" t="s">
        <v>658</v>
      </c>
      <c r="P47" s="1034"/>
      <c r="Q47" s="1034"/>
      <c r="R47" s="471"/>
      <c r="AA47" s="4"/>
    </row>
    <row r="48" spans="1:27" ht="30.75" customHeight="1" x14ac:dyDescent="0.25">
      <c r="A48" s="471"/>
      <c r="B48" s="1044" t="s">
        <v>6</v>
      </c>
      <c r="C48" s="1044"/>
      <c r="D48" s="1024"/>
      <c r="E48" s="1024"/>
      <c r="F48" s="1024"/>
      <c r="G48" s="1024"/>
      <c r="H48" s="1024"/>
      <c r="I48" s="1024"/>
      <c r="J48" s="1024"/>
      <c r="K48" s="1024"/>
      <c r="L48" s="1024"/>
      <c r="M48" s="1024"/>
      <c r="N48" s="1024"/>
      <c r="O48" s="1024"/>
      <c r="P48" s="1024"/>
      <c r="Q48" s="1024"/>
      <c r="R48" s="471"/>
      <c r="AA48" s="4"/>
    </row>
    <row r="49" spans="1:27" ht="30.75" customHeight="1" x14ac:dyDescent="0.25">
      <c r="A49" s="471"/>
      <c r="B49" s="1044" t="s">
        <v>7</v>
      </c>
      <c r="C49" s="1044"/>
      <c r="D49" s="1024"/>
      <c r="E49" s="1024"/>
      <c r="F49" s="1024"/>
      <c r="G49" s="1024"/>
      <c r="H49" s="1024"/>
      <c r="I49" s="1024"/>
      <c r="J49" s="1024"/>
      <c r="K49" s="1024"/>
      <c r="L49" s="1024"/>
      <c r="M49" s="1024"/>
      <c r="N49" s="1024"/>
      <c r="O49" s="1024"/>
      <c r="P49" s="1024"/>
      <c r="Q49" s="1024"/>
      <c r="R49" s="471"/>
      <c r="AA49" s="4"/>
    </row>
    <row r="50" spans="1:27" ht="16.5" customHeight="1" x14ac:dyDescent="0.25">
      <c r="A50" s="471"/>
      <c r="B50" s="471"/>
      <c r="C50" s="471"/>
      <c r="D50" s="471"/>
      <c r="E50" s="471"/>
      <c r="F50" s="471"/>
      <c r="G50" s="471"/>
      <c r="H50" s="471"/>
      <c r="I50" s="471"/>
      <c r="J50" s="471"/>
      <c r="K50" s="471"/>
      <c r="L50" s="471"/>
      <c r="M50" s="471"/>
      <c r="N50" s="471"/>
      <c r="O50" s="471"/>
      <c r="P50" s="471"/>
      <c r="Q50" s="471"/>
      <c r="R50" s="471"/>
      <c r="AA50" s="4"/>
    </row>
    <row r="51" spans="1:27" ht="16.5" customHeight="1" x14ac:dyDescent="0.25">
      <c r="A51" s="470"/>
      <c r="B51" s="475" t="s">
        <v>659</v>
      </c>
      <c r="C51" s="475"/>
      <c r="D51" s="475"/>
      <c r="E51" s="475"/>
      <c r="F51" s="475"/>
      <c r="G51" s="475"/>
      <c r="H51" s="475"/>
      <c r="I51" s="475"/>
      <c r="J51" s="475"/>
      <c r="K51" s="475"/>
      <c r="L51" s="475"/>
      <c r="M51" s="475"/>
      <c r="N51" s="475"/>
      <c r="O51" s="475"/>
      <c r="P51" s="475"/>
      <c r="Q51" s="470"/>
      <c r="R51" s="470"/>
      <c r="AA51" s="4"/>
    </row>
    <row r="52" spans="1:27" ht="7.5" customHeight="1" x14ac:dyDescent="0.25">
      <c r="A52" s="471"/>
      <c r="B52" s="474"/>
      <c r="C52" s="474"/>
      <c r="D52" s="474"/>
      <c r="E52" s="474"/>
      <c r="F52" s="474"/>
      <c r="G52" s="474"/>
      <c r="H52" s="474"/>
      <c r="I52" s="474"/>
      <c r="J52" s="474"/>
      <c r="K52" s="474"/>
      <c r="L52" s="474"/>
      <c r="M52" s="474"/>
      <c r="N52" s="474"/>
      <c r="O52" s="474"/>
      <c r="P52" s="474"/>
      <c r="Q52" s="471"/>
      <c r="R52" s="471"/>
      <c r="AA52" s="4"/>
    </row>
    <row r="53" spans="1:27" s="4" customFormat="1" ht="39.75" customHeight="1" x14ac:dyDescent="0.25">
      <c r="A53" s="471"/>
      <c r="B53" s="1045" t="s">
        <v>660</v>
      </c>
      <c r="C53" s="1046"/>
      <c r="D53" s="1046"/>
      <c r="E53" s="1046"/>
      <c r="F53" s="1046"/>
      <c r="G53" s="1046"/>
      <c r="H53" s="1046"/>
      <c r="I53" s="1046"/>
      <c r="J53" s="1046"/>
      <c r="K53" s="1046"/>
      <c r="L53" s="1046"/>
      <c r="M53" s="1046"/>
      <c r="N53" s="1046"/>
      <c r="O53" s="1046"/>
      <c r="P53" s="1047"/>
      <c r="Q53" s="369"/>
      <c r="R53" s="471"/>
    </row>
    <row r="54" spans="1:27" s="4" customFormat="1" ht="28.15" customHeight="1" x14ac:dyDescent="0.25">
      <c r="A54" s="471"/>
      <c r="B54" s="1045" t="s">
        <v>661</v>
      </c>
      <c r="C54" s="1046"/>
      <c r="D54" s="1046"/>
      <c r="E54" s="1046"/>
      <c r="F54" s="1046"/>
      <c r="G54" s="1046"/>
      <c r="H54" s="1046"/>
      <c r="I54" s="1046"/>
      <c r="J54" s="1046"/>
      <c r="K54" s="1046"/>
      <c r="L54" s="1046"/>
      <c r="M54" s="1046"/>
      <c r="N54" s="1046"/>
      <c r="O54" s="1046"/>
      <c r="P54" s="1047"/>
      <c r="Q54" s="369"/>
      <c r="R54" s="471"/>
    </row>
    <row r="55" spans="1:27" s="4" customFormat="1" ht="30" customHeight="1" x14ac:dyDescent="0.25">
      <c r="A55" s="471"/>
      <c r="B55" s="1045" t="s">
        <v>662</v>
      </c>
      <c r="C55" s="1046"/>
      <c r="D55" s="1046"/>
      <c r="E55" s="1046"/>
      <c r="F55" s="1046"/>
      <c r="G55" s="1046"/>
      <c r="H55" s="1046"/>
      <c r="I55" s="1046"/>
      <c r="J55" s="1046"/>
      <c r="K55" s="1046"/>
      <c r="L55" s="1046"/>
      <c r="M55" s="1046"/>
      <c r="N55" s="1046"/>
      <c r="O55" s="1046"/>
      <c r="P55" s="1047"/>
      <c r="Q55" s="369"/>
      <c r="R55" s="471"/>
    </row>
    <row r="56" spans="1:27" s="4" customFormat="1" ht="25.15" customHeight="1" x14ac:dyDescent="0.25">
      <c r="A56" s="471"/>
      <c r="B56" s="1045" t="s">
        <v>663</v>
      </c>
      <c r="C56" s="1046"/>
      <c r="D56" s="1046"/>
      <c r="E56" s="1046"/>
      <c r="F56" s="1046"/>
      <c r="G56" s="1046"/>
      <c r="H56" s="1046"/>
      <c r="I56" s="1046"/>
      <c r="J56" s="1046"/>
      <c r="K56" s="1046"/>
      <c r="L56" s="1046"/>
      <c r="M56" s="1046"/>
      <c r="N56" s="1046"/>
      <c r="O56" s="1046"/>
      <c r="P56" s="1047"/>
      <c r="Q56" s="369"/>
      <c r="R56" s="471"/>
      <c r="AA56"/>
    </row>
    <row r="57" spans="1:27" s="4" customFormat="1" ht="55.5" customHeight="1" x14ac:dyDescent="0.25">
      <c r="A57" s="471"/>
      <c r="B57" s="1045" t="s">
        <v>664</v>
      </c>
      <c r="C57" s="1046"/>
      <c r="D57" s="1046"/>
      <c r="E57" s="1046"/>
      <c r="F57" s="1046"/>
      <c r="G57" s="1046"/>
      <c r="H57" s="1046"/>
      <c r="I57" s="1046"/>
      <c r="J57" s="1046"/>
      <c r="K57" s="1046"/>
      <c r="L57" s="1046"/>
      <c r="M57" s="1046"/>
      <c r="N57" s="1046"/>
      <c r="O57" s="1046"/>
      <c r="P57" s="1047"/>
      <c r="Q57" s="369"/>
      <c r="R57" s="471"/>
      <c r="AA57"/>
    </row>
    <row r="58" spans="1:27" s="4" customFormat="1" ht="33" customHeight="1" x14ac:dyDescent="0.25">
      <c r="A58" s="471"/>
      <c r="B58" s="1045" t="s">
        <v>665</v>
      </c>
      <c r="C58" s="1046"/>
      <c r="D58" s="1046"/>
      <c r="E58" s="1046"/>
      <c r="F58" s="1046"/>
      <c r="G58" s="1046"/>
      <c r="H58" s="1046"/>
      <c r="I58" s="1046"/>
      <c r="J58" s="1046"/>
      <c r="K58" s="1046"/>
      <c r="L58" s="1046"/>
      <c r="M58" s="1046"/>
      <c r="N58" s="1046"/>
      <c r="O58" s="1046"/>
      <c r="P58" s="1047"/>
      <c r="Q58" s="369"/>
      <c r="R58" s="471"/>
      <c r="AA58"/>
    </row>
    <row r="59" spans="1:27" s="4" customFormat="1" ht="32.1" customHeight="1" x14ac:dyDescent="0.25">
      <c r="A59" s="471"/>
      <c r="B59" s="1045" t="s">
        <v>666</v>
      </c>
      <c r="C59" s="1046"/>
      <c r="D59" s="1046"/>
      <c r="E59" s="1046"/>
      <c r="F59" s="1046"/>
      <c r="G59" s="1046"/>
      <c r="H59" s="1046"/>
      <c r="I59" s="1046"/>
      <c r="J59" s="1046"/>
      <c r="K59" s="1046"/>
      <c r="L59" s="1046"/>
      <c r="M59" s="1046"/>
      <c r="N59" s="1046"/>
      <c r="O59" s="1046"/>
      <c r="P59" s="1047"/>
      <c r="Q59" s="369"/>
      <c r="R59" s="471"/>
      <c r="AA59"/>
    </row>
    <row r="60" spans="1:27" s="4" customFormat="1" ht="29.65" customHeight="1" x14ac:dyDescent="0.25">
      <c r="A60" s="471"/>
      <c r="B60" s="1045" t="s">
        <v>667</v>
      </c>
      <c r="C60" s="1046"/>
      <c r="D60" s="1046"/>
      <c r="E60" s="1046"/>
      <c r="F60" s="1046"/>
      <c r="G60" s="1046"/>
      <c r="H60" s="1046"/>
      <c r="I60" s="1046"/>
      <c r="J60" s="1046"/>
      <c r="K60" s="1046"/>
      <c r="L60" s="1046"/>
      <c r="M60" s="1046"/>
      <c r="N60" s="1046"/>
      <c r="O60" s="1046"/>
      <c r="P60" s="1047"/>
      <c r="Q60" s="369"/>
      <c r="R60" s="471"/>
      <c r="AA60"/>
    </row>
    <row r="61" spans="1:27" s="4" customFormat="1" ht="31.15" customHeight="1" x14ac:dyDescent="0.25">
      <c r="A61" s="471"/>
      <c r="B61" s="1045" t="s">
        <v>668</v>
      </c>
      <c r="C61" s="1046"/>
      <c r="D61" s="1046"/>
      <c r="E61" s="1046"/>
      <c r="F61" s="1046"/>
      <c r="G61" s="1046"/>
      <c r="H61" s="1046"/>
      <c r="I61" s="1046"/>
      <c r="J61" s="1046"/>
      <c r="K61" s="1046"/>
      <c r="L61" s="1046"/>
      <c r="M61" s="1046"/>
      <c r="N61" s="1046"/>
      <c r="O61" s="1046"/>
      <c r="P61" s="1047"/>
      <c r="Q61" s="369"/>
      <c r="R61" s="471"/>
      <c r="AA61"/>
    </row>
    <row r="62" spans="1:27" ht="16.5" customHeight="1" x14ac:dyDescent="0.25">
      <c r="A62" s="471"/>
      <c r="B62" s="471"/>
      <c r="C62" s="471"/>
      <c r="D62" s="471"/>
      <c r="E62" s="471"/>
      <c r="F62" s="471"/>
      <c r="G62" s="471"/>
      <c r="H62" s="471"/>
      <c r="I62" s="471"/>
      <c r="J62" s="471"/>
      <c r="K62" s="471"/>
      <c r="L62" s="471"/>
      <c r="M62" s="471"/>
      <c r="N62" s="471"/>
      <c r="O62" s="471"/>
      <c r="P62" s="471"/>
      <c r="Q62" s="471"/>
      <c r="R62" s="471"/>
    </row>
    <row r="63" spans="1:27" ht="15" x14ac:dyDescent="0.25">
      <c r="A63" s="1054" t="s">
        <v>669</v>
      </c>
      <c r="B63" s="1055"/>
      <c r="C63" s="1055"/>
      <c r="D63" s="1055"/>
      <c r="E63" s="1055"/>
      <c r="F63" s="1055"/>
      <c r="G63" s="1055"/>
      <c r="H63" s="1055"/>
      <c r="I63" s="1055"/>
      <c r="J63" s="1055"/>
      <c r="K63" s="1055"/>
      <c r="L63" s="1055"/>
      <c r="M63" s="1055"/>
      <c r="N63" s="1055"/>
      <c r="O63" s="1055"/>
      <c r="P63" s="1055"/>
      <c r="Q63" s="1055"/>
      <c r="R63" s="1056"/>
    </row>
    <row r="64" spans="1:27" ht="16.5" customHeight="1" x14ac:dyDescent="0.25">
      <c r="A64" s="471"/>
      <c r="B64" s="471"/>
      <c r="C64" s="471"/>
      <c r="D64" s="471"/>
      <c r="E64" s="471"/>
      <c r="F64" s="471"/>
      <c r="G64" s="471"/>
      <c r="H64" s="471"/>
      <c r="I64" s="471"/>
      <c r="J64" s="471"/>
      <c r="K64" s="471"/>
      <c r="L64" s="471"/>
      <c r="M64" s="471"/>
      <c r="N64" s="471"/>
      <c r="O64" s="471"/>
      <c r="P64" s="471"/>
      <c r="Q64" s="471"/>
      <c r="R64" s="471"/>
    </row>
    <row r="65" spans="1:18" ht="16.5" customHeight="1" x14ac:dyDescent="0.25">
      <c r="A65" s="470"/>
      <c r="B65" s="470" t="s">
        <v>670</v>
      </c>
      <c r="C65" s="470"/>
      <c r="D65" s="470"/>
      <c r="E65" s="470"/>
      <c r="F65" s="470"/>
      <c r="G65" s="470"/>
      <c r="H65" s="470"/>
      <c r="I65" s="470"/>
      <c r="J65" s="470"/>
      <c r="K65" s="470"/>
      <c r="L65" s="470"/>
      <c r="M65" s="470"/>
      <c r="N65" s="470"/>
      <c r="O65" s="470"/>
      <c r="P65" s="470"/>
      <c r="Q65" s="369"/>
      <c r="R65" s="471"/>
    </row>
    <row r="66" spans="1:18" ht="166.5" customHeight="1" x14ac:dyDescent="0.25">
      <c r="A66" s="471"/>
      <c r="B66" s="1057" t="s">
        <v>671</v>
      </c>
      <c r="C66" s="1058"/>
      <c r="D66" s="1058"/>
      <c r="E66" s="1058"/>
      <c r="F66" s="1058"/>
      <c r="G66" s="1058"/>
      <c r="H66" s="1058"/>
      <c r="I66" s="1058"/>
      <c r="J66" s="1058"/>
      <c r="K66" s="1058"/>
      <c r="L66" s="1058"/>
      <c r="M66" s="1058"/>
      <c r="N66" s="1058"/>
      <c r="O66" s="1058"/>
      <c r="P66" s="1058"/>
      <c r="Q66" s="1058"/>
      <c r="R66" s="476"/>
    </row>
    <row r="67" spans="1:18" ht="16.5" customHeight="1" x14ac:dyDescent="0.25">
      <c r="A67" s="471"/>
      <c r="B67" s="471"/>
      <c r="C67" s="471"/>
      <c r="D67" s="471"/>
      <c r="E67" s="471"/>
      <c r="F67" s="471"/>
      <c r="G67" s="471"/>
      <c r="H67" s="471"/>
      <c r="I67" s="471"/>
      <c r="J67" s="471"/>
      <c r="K67" s="471"/>
      <c r="L67" s="471"/>
      <c r="M67" s="471"/>
      <c r="N67" s="471"/>
      <c r="O67" s="471"/>
      <c r="P67" s="471"/>
      <c r="Q67" s="471"/>
      <c r="R67" s="471"/>
    </row>
    <row r="68" spans="1:18" ht="15" x14ac:dyDescent="0.25">
      <c r="A68" s="1054" t="s">
        <v>672</v>
      </c>
      <c r="B68" s="1055"/>
      <c r="C68" s="1055"/>
      <c r="D68" s="1055"/>
      <c r="E68" s="1055"/>
      <c r="F68" s="1055"/>
      <c r="G68" s="1055"/>
      <c r="H68" s="1055"/>
      <c r="I68" s="1055"/>
      <c r="J68" s="1055"/>
      <c r="K68" s="1055"/>
      <c r="L68" s="1055"/>
      <c r="M68" s="1055"/>
      <c r="N68" s="1055"/>
      <c r="O68" s="1055"/>
      <c r="P68" s="1055"/>
      <c r="Q68" s="1055"/>
      <c r="R68" s="1056"/>
    </row>
    <row r="69" spans="1:18" ht="16.5" customHeight="1" x14ac:dyDescent="0.25">
      <c r="A69" s="471"/>
      <c r="B69" s="471"/>
      <c r="C69" s="471"/>
      <c r="D69" s="471"/>
      <c r="E69" s="471"/>
      <c r="F69" s="471"/>
      <c r="G69" s="471"/>
      <c r="H69" s="471"/>
      <c r="I69" s="471"/>
      <c r="J69" s="471"/>
      <c r="K69" s="471"/>
      <c r="L69" s="471"/>
      <c r="M69" s="471"/>
      <c r="N69" s="471"/>
      <c r="O69" s="471"/>
      <c r="P69" s="471"/>
      <c r="Q69" s="471"/>
      <c r="R69" s="471"/>
    </row>
    <row r="70" spans="1:18" ht="15" x14ac:dyDescent="0.25">
      <c r="A70" s="471"/>
      <c r="B70" s="477" t="s">
        <v>673</v>
      </c>
      <c r="C70" s="471"/>
      <c r="D70" s="471"/>
      <c r="E70" s="471"/>
      <c r="F70" s="471"/>
      <c r="G70" s="471"/>
      <c r="H70" s="471"/>
      <c r="I70" s="471"/>
      <c r="J70" s="471"/>
      <c r="K70" s="471"/>
      <c r="L70" s="471"/>
      <c r="M70" s="471"/>
      <c r="N70" s="1059" t="s">
        <v>225</v>
      </c>
      <c r="O70" s="1060"/>
      <c r="P70" s="1060"/>
      <c r="Q70" s="1061"/>
      <c r="R70" s="471"/>
    </row>
    <row r="71" spans="1:18" ht="16.5" customHeight="1" x14ac:dyDescent="0.25">
      <c r="A71" s="471"/>
      <c r="B71" s="471"/>
      <c r="C71" s="471"/>
      <c r="D71" s="471"/>
      <c r="E71" s="471"/>
      <c r="F71" s="471"/>
      <c r="G71" s="471"/>
      <c r="H71" s="471"/>
      <c r="I71" s="471"/>
      <c r="J71" s="471"/>
      <c r="K71" s="471"/>
      <c r="L71" s="471"/>
      <c r="M71" s="471"/>
      <c r="N71" s="471"/>
      <c r="O71" s="471"/>
      <c r="P71" s="471"/>
      <c r="Q71" s="471"/>
      <c r="R71" s="471"/>
    </row>
    <row r="72" spans="1:18" ht="16.5" customHeight="1" x14ac:dyDescent="0.25">
      <c r="A72" s="471"/>
      <c r="B72" s="471"/>
      <c r="C72" s="471"/>
      <c r="D72" s="471"/>
      <c r="E72" s="471"/>
      <c r="F72" s="471"/>
      <c r="G72" s="471"/>
      <c r="H72" s="471"/>
      <c r="I72" s="471"/>
      <c r="J72" s="471"/>
      <c r="K72" s="471"/>
      <c r="L72" s="471"/>
      <c r="M72" s="471"/>
      <c r="N72" s="471"/>
      <c r="O72" s="471"/>
      <c r="P72" s="471"/>
      <c r="Q72" s="471"/>
      <c r="R72" s="471"/>
    </row>
    <row r="73" spans="1:18" ht="15" x14ac:dyDescent="0.25">
      <c r="A73" s="1054" t="s">
        <v>674</v>
      </c>
      <c r="B73" s="1055"/>
      <c r="C73" s="1055"/>
      <c r="D73" s="1055"/>
      <c r="E73" s="1055"/>
      <c r="F73" s="1055"/>
      <c r="G73" s="1055"/>
      <c r="H73" s="1055"/>
      <c r="I73" s="1055"/>
      <c r="J73" s="1055"/>
      <c r="K73" s="1055"/>
      <c r="L73" s="1055"/>
      <c r="M73" s="1055"/>
      <c r="N73" s="1055"/>
      <c r="O73" s="1055"/>
      <c r="P73" s="1055"/>
      <c r="Q73" s="1055"/>
      <c r="R73" s="1056"/>
    </row>
    <row r="74" spans="1:18" ht="16.5" customHeight="1" x14ac:dyDescent="0.25">
      <c r="A74" s="478"/>
      <c r="B74" s="478"/>
      <c r="C74" s="478"/>
      <c r="D74" s="478"/>
      <c r="E74" s="478"/>
      <c r="F74" s="478"/>
      <c r="G74" s="478"/>
      <c r="H74" s="478"/>
      <c r="I74" s="478"/>
      <c r="J74" s="478"/>
      <c r="K74" s="478"/>
      <c r="L74" s="478"/>
      <c r="M74" s="478"/>
      <c r="N74" s="478"/>
      <c r="O74" s="478"/>
      <c r="P74" s="478"/>
      <c r="Q74" s="478"/>
      <c r="R74" s="478"/>
    </row>
    <row r="75" spans="1:18" ht="15" x14ac:dyDescent="0.25">
      <c r="A75" s="478"/>
      <c r="B75" s="474" t="s">
        <v>675</v>
      </c>
      <c r="C75" s="478"/>
      <c r="D75" s="478"/>
      <c r="E75" s="478"/>
      <c r="F75" s="478"/>
      <c r="G75" s="369"/>
      <c r="H75" s="478"/>
      <c r="I75" s="1050" t="s">
        <v>676</v>
      </c>
      <c r="J75" s="1051"/>
      <c r="K75" s="1051"/>
      <c r="L75" s="1051"/>
      <c r="M75" s="1051"/>
      <c r="N75" s="1051"/>
      <c r="O75" s="1051"/>
      <c r="P75" s="1051"/>
      <c r="Q75" s="1052"/>
      <c r="R75" s="478"/>
    </row>
    <row r="76" spans="1:18" ht="141" customHeight="1" x14ac:dyDescent="0.25">
      <c r="A76" s="478"/>
      <c r="B76" s="1048" t="s">
        <v>677</v>
      </c>
      <c r="C76" s="1049"/>
      <c r="D76" s="1049"/>
      <c r="E76" s="1049"/>
      <c r="F76" s="1049"/>
      <c r="G76" s="1049"/>
      <c r="H76" s="1049"/>
      <c r="I76" s="1049"/>
      <c r="J76" s="1049"/>
      <c r="K76" s="1049"/>
      <c r="L76" s="1049"/>
      <c r="M76" s="1049"/>
      <c r="N76" s="1049"/>
      <c r="O76" s="1049"/>
      <c r="P76" s="1049"/>
      <c r="Q76" s="1049"/>
      <c r="R76" s="478"/>
    </row>
    <row r="77" spans="1:18" ht="15" x14ac:dyDescent="0.25">
      <c r="A77" s="478"/>
      <c r="B77" s="474" t="s">
        <v>678</v>
      </c>
      <c r="C77" s="478"/>
      <c r="D77" s="478"/>
      <c r="E77" s="478"/>
      <c r="F77" s="478"/>
      <c r="G77" s="369"/>
      <c r="H77" s="478"/>
      <c r="I77" s="1050" t="s">
        <v>676</v>
      </c>
      <c r="J77" s="1051"/>
      <c r="K77" s="1051"/>
      <c r="L77" s="1051"/>
      <c r="M77" s="1051"/>
      <c r="N77" s="1051"/>
      <c r="O77" s="1051"/>
      <c r="P77" s="1051"/>
      <c r="Q77" s="1052"/>
      <c r="R77" s="478"/>
    </row>
    <row r="78" spans="1:18" ht="21.6" customHeight="1" x14ac:dyDescent="0.25">
      <c r="A78" s="478"/>
      <c r="B78" s="1048" t="s">
        <v>679</v>
      </c>
      <c r="C78" s="1053"/>
      <c r="D78" s="1053"/>
      <c r="E78" s="1053"/>
      <c r="F78" s="1053"/>
      <c r="G78" s="1053"/>
      <c r="H78" s="1053"/>
      <c r="I78" s="1053"/>
      <c r="J78" s="1053"/>
      <c r="K78" s="1053"/>
      <c r="L78" s="1053"/>
      <c r="M78" s="1053"/>
      <c r="N78" s="1053"/>
      <c r="O78" s="1053"/>
      <c r="P78" s="1053"/>
      <c r="Q78" s="1053"/>
      <c r="R78" s="478"/>
    </row>
    <row r="79" spans="1:18" ht="15" x14ac:dyDescent="0.25">
      <c r="A79" s="478"/>
      <c r="B79" s="474" t="s">
        <v>680</v>
      </c>
      <c r="C79" s="478"/>
      <c r="D79" s="478"/>
      <c r="E79" s="478"/>
      <c r="F79" s="478"/>
      <c r="G79" s="369"/>
      <c r="H79" s="478"/>
      <c r="I79" s="1050" t="s">
        <v>676</v>
      </c>
      <c r="J79" s="1051"/>
      <c r="K79" s="1051"/>
      <c r="L79" s="1051"/>
      <c r="M79" s="1051"/>
      <c r="N79" s="1051"/>
      <c r="O79" s="1051"/>
      <c r="P79" s="1051"/>
      <c r="Q79" s="1052"/>
      <c r="R79" s="478"/>
    </row>
    <row r="80" spans="1:18" ht="47.65" customHeight="1" x14ac:dyDescent="0.25">
      <c r="A80" s="471"/>
      <c r="B80" s="1048" t="s">
        <v>681</v>
      </c>
      <c r="C80" s="1053"/>
      <c r="D80" s="1053"/>
      <c r="E80" s="1053"/>
      <c r="F80" s="1053"/>
      <c r="G80" s="1053"/>
      <c r="H80" s="1053"/>
      <c r="I80" s="1053"/>
      <c r="J80" s="1053"/>
      <c r="K80" s="1053"/>
      <c r="L80" s="1053"/>
      <c r="M80" s="1053"/>
      <c r="N80" s="1053"/>
      <c r="O80" s="1053"/>
      <c r="P80" s="1053"/>
      <c r="Q80" s="1053"/>
      <c r="R80" s="471"/>
    </row>
  </sheetData>
  <mergeCells count="109">
    <mergeCell ref="B76:Q76"/>
    <mergeCell ref="I77:Q77"/>
    <mergeCell ref="B78:Q78"/>
    <mergeCell ref="I79:Q79"/>
    <mergeCell ref="B80:Q80"/>
    <mergeCell ref="A63:R63"/>
    <mergeCell ref="B66:Q66"/>
    <mergeCell ref="A68:R68"/>
    <mergeCell ref="N70:Q70"/>
    <mergeCell ref="A73:R73"/>
    <mergeCell ref="I75:Q75"/>
    <mergeCell ref="B56:P56"/>
    <mergeCell ref="B57:P57"/>
    <mergeCell ref="B58:P58"/>
    <mergeCell ref="B59:P59"/>
    <mergeCell ref="B60:P60"/>
    <mergeCell ref="B61:P61"/>
    <mergeCell ref="B49:C49"/>
    <mergeCell ref="D49:N49"/>
    <mergeCell ref="O49:Q49"/>
    <mergeCell ref="B53:P53"/>
    <mergeCell ref="B54:P54"/>
    <mergeCell ref="B55:P55"/>
    <mergeCell ref="A45:P45"/>
    <mergeCell ref="B47:C47"/>
    <mergeCell ref="D47:N47"/>
    <mergeCell ref="O47:Q47"/>
    <mergeCell ref="B48:C48"/>
    <mergeCell ref="D48:N48"/>
    <mergeCell ref="O48:Q48"/>
    <mergeCell ref="B43:C43"/>
    <mergeCell ref="E43:F43"/>
    <mergeCell ref="G43:H43"/>
    <mergeCell ref="J43:L43"/>
    <mergeCell ref="M43:N43"/>
    <mergeCell ref="O43:Q43"/>
    <mergeCell ref="B42:C42"/>
    <mergeCell ref="E42:F42"/>
    <mergeCell ref="G42:H42"/>
    <mergeCell ref="J42:L42"/>
    <mergeCell ref="M42:N42"/>
    <mergeCell ref="O42:Q42"/>
    <mergeCell ref="B41:C41"/>
    <mergeCell ref="E41:F41"/>
    <mergeCell ref="G41:H41"/>
    <mergeCell ref="J41:L41"/>
    <mergeCell ref="M41:N41"/>
    <mergeCell ref="O41:Q41"/>
    <mergeCell ref="B40:C40"/>
    <mergeCell ref="E40:F40"/>
    <mergeCell ref="G40:H40"/>
    <mergeCell ref="J40:L40"/>
    <mergeCell ref="M40:N40"/>
    <mergeCell ref="O40:Q40"/>
    <mergeCell ref="B39:C39"/>
    <mergeCell ref="E39:F39"/>
    <mergeCell ref="G39:H39"/>
    <mergeCell ref="J39:L39"/>
    <mergeCell ref="M39:N39"/>
    <mergeCell ref="O39:Q39"/>
    <mergeCell ref="A32:R32"/>
    <mergeCell ref="B34:P34"/>
    <mergeCell ref="B36:C36"/>
    <mergeCell ref="E36:F36"/>
    <mergeCell ref="G36:H36"/>
    <mergeCell ref="J36:L36"/>
    <mergeCell ref="M36:N36"/>
    <mergeCell ref="O36:Q36"/>
    <mergeCell ref="B38:C38"/>
    <mergeCell ref="E38:F38"/>
    <mergeCell ref="G38:H38"/>
    <mergeCell ref="J38:L38"/>
    <mergeCell ref="M38:N38"/>
    <mergeCell ref="O38:Q38"/>
    <mergeCell ref="B37:C37"/>
    <mergeCell ref="E37:F37"/>
    <mergeCell ref="G37:H37"/>
    <mergeCell ref="J37:L37"/>
    <mergeCell ref="M37:N37"/>
    <mergeCell ref="O37:Q37"/>
    <mergeCell ref="B26:P26"/>
    <mergeCell ref="B28:P28"/>
    <mergeCell ref="B14:C14"/>
    <mergeCell ref="D14:K14"/>
    <mergeCell ref="L14:M14"/>
    <mergeCell ref="N14:O14"/>
    <mergeCell ref="P14:Q14"/>
    <mergeCell ref="B16:Q16"/>
    <mergeCell ref="B30:P30"/>
    <mergeCell ref="B13:C13"/>
    <mergeCell ref="D13:K13"/>
    <mergeCell ref="L13:M13"/>
    <mergeCell ref="N13:O13"/>
    <mergeCell ref="P13:Q13"/>
    <mergeCell ref="B18:Q18"/>
    <mergeCell ref="B20:P20"/>
    <mergeCell ref="A22:R22"/>
    <mergeCell ref="B24:P24"/>
    <mergeCell ref="A3:R3"/>
    <mergeCell ref="B11:C11"/>
    <mergeCell ref="D11:K11"/>
    <mergeCell ref="L11:M11"/>
    <mergeCell ref="N11:O11"/>
    <mergeCell ref="P11:Q11"/>
    <mergeCell ref="B12:C12"/>
    <mergeCell ref="D12:K12"/>
    <mergeCell ref="L12:M12"/>
    <mergeCell ref="N12:O12"/>
    <mergeCell ref="P12:Q12"/>
  </mergeCells>
  <conditionalFormatting sqref="B11">
    <cfRule type="cellIs" dxfId="85" priority="52" operator="equal">
      <formula>0</formula>
    </cfRule>
    <cfRule type="cellIs" dxfId="84" priority="53" operator="notEqual">
      <formula>0</formula>
    </cfRule>
  </conditionalFormatting>
  <conditionalFormatting sqref="D11">
    <cfRule type="cellIs" dxfId="83" priority="50" operator="equal">
      <formula>0</formula>
    </cfRule>
    <cfRule type="cellIs" dxfId="82" priority="51" operator="notEqual">
      <formula>0</formula>
    </cfRule>
  </conditionalFormatting>
  <conditionalFormatting sqref="B36">
    <cfRule type="cellIs" dxfId="81" priority="48" operator="equal">
      <formula>0</formula>
    </cfRule>
    <cfRule type="cellIs" dxfId="80" priority="49" operator="notEqual">
      <formula>0</formula>
    </cfRule>
  </conditionalFormatting>
  <conditionalFormatting sqref="E36">
    <cfRule type="cellIs" dxfId="79" priority="46" operator="equal">
      <formula>0</formula>
    </cfRule>
    <cfRule type="cellIs" dxfId="78" priority="47" operator="notEqual">
      <formula>0</formula>
    </cfRule>
  </conditionalFormatting>
  <conditionalFormatting sqref="G36">
    <cfRule type="cellIs" dxfId="77" priority="44" operator="equal">
      <formula>0</formula>
    </cfRule>
    <cfRule type="cellIs" dxfId="76" priority="45" operator="notEqual">
      <formula>0</formula>
    </cfRule>
  </conditionalFormatting>
  <conditionalFormatting sqref="D36">
    <cfRule type="cellIs" dxfId="75" priority="42" operator="equal">
      <formula>0</formula>
    </cfRule>
    <cfRule type="cellIs" dxfId="74" priority="43" operator="notEqual">
      <formula>0</formula>
    </cfRule>
  </conditionalFormatting>
  <conditionalFormatting sqref="I36">
    <cfRule type="cellIs" dxfId="73" priority="40" operator="equal">
      <formula>0</formula>
    </cfRule>
    <cfRule type="cellIs" dxfId="72" priority="41" operator="notEqual">
      <formula>0</formula>
    </cfRule>
  </conditionalFormatting>
  <conditionalFormatting sqref="J36">
    <cfRule type="cellIs" dxfId="71" priority="38" operator="equal">
      <formula>0</formula>
    </cfRule>
    <cfRule type="cellIs" dxfId="70" priority="39" operator="notEqual">
      <formula>0</formula>
    </cfRule>
  </conditionalFormatting>
  <conditionalFormatting sqref="M36">
    <cfRule type="cellIs" dxfId="69" priority="36" operator="equal">
      <formula>0</formula>
    </cfRule>
    <cfRule type="cellIs" dxfId="68" priority="37" operator="notEqual">
      <formula>0</formula>
    </cfRule>
  </conditionalFormatting>
  <conditionalFormatting sqref="B47">
    <cfRule type="cellIs" dxfId="67" priority="34" operator="equal">
      <formula>0</formula>
    </cfRule>
    <cfRule type="cellIs" dxfId="66" priority="35" operator="notEqual">
      <formula>0</formula>
    </cfRule>
  </conditionalFormatting>
  <conditionalFormatting sqref="D47">
    <cfRule type="cellIs" dxfId="65" priority="32" operator="equal">
      <formula>0</formula>
    </cfRule>
    <cfRule type="cellIs" dxfId="64" priority="33" operator="notEqual">
      <formula>0</formula>
    </cfRule>
  </conditionalFormatting>
  <conditionalFormatting sqref="O47">
    <cfRule type="cellIs" dxfId="63" priority="30" operator="equal">
      <formula>0</formula>
    </cfRule>
    <cfRule type="cellIs" dxfId="62" priority="31" operator="notEqual">
      <formula>0</formula>
    </cfRule>
  </conditionalFormatting>
  <conditionalFormatting sqref="O5 Q45 O9 Q20 Q24">
    <cfRule type="containsBlanks" dxfId="61" priority="29">
      <formula>LEN(TRIM(O5))=0</formula>
    </cfRule>
  </conditionalFormatting>
  <conditionalFormatting sqref="D12:K12">
    <cfRule type="containsBlanks" dxfId="60" priority="28">
      <formula>LEN(TRIM(D12))=0</formula>
    </cfRule>
  </conditionalFormatting>
  <conditionalFormatting sqref="N70:Q70">
    <cfRule type="containsText" dxfId="59" priority="27" operator="containsText" text="Select">
      <formula>NOT(ISERROR(SEARCH("Select",N70)))</formula>
    </cfRule>
  </conditionalFormatting>
  <conditionalFormatting sqref="Q65">
    <cfRule type="containsBlanks" dxfId="58" priority="26">
      <formula>LEN(TRIM(Q65))=0</formula>
    </cfRule>
  </conditionalFormatting>
  <conditionalFormatting sqref="G79 G77 G75">
    <cfRule type="containsBlanks" dxfId="57" priority="25">
      <formula>LEN(TRIM(G75))=0</formula>
    </cfRule>
  </conditionalFormatting>
  <conditionalFormatting sqref="Q34">
    <cfRule type="containsBlanks" dxfId="56" priority="24">
      <formula>LEN(TRIM(Q34))=0</formula>
    </cfRule>
  </conditionalFormatting>
  <conditionalFormatting sqref="O36">
    <cfRule type="cellIs" dxfId="55" priority="1" operator="equal">
      <formula>0</formula>
    </cfRule>
    <cfRule type="cellIs" dxfId="54" priority="2" operator="notEqual">
      <formula>0</formula>
    </cfRule>
  </conditionalFormatting>
  <conditionalFormatting sqref="L12">
    <cfRule type="containsBlanks" dxfId="53" priority="23">
      <formula>LEN(TRIM(L12))=0</formula>
    </cfRule>
  </conditionalFormatting>
  <conditionalFormatting sqref="P11">
    <cfRule type="cellIs" dxfId="52" priority="21" operator="equal">
      <formula>0</formula>
    </cfRule>
    <cfRule type="cellIs" dxfId="51" priority="22" operator="notEqual">
      <formula>0</formula>
    </cfRule>
  </conditionalFormatting>
  <conditionalFormatting sqref="N11">
    <cfRule type="cellIs" dxfId="50" priority="15" operator="equal">
      <formula>0</formula>
    </cfRule>
    <cfRule type="cellIs" dxfId="49" priority="16" operator="notEqual">
      <formula>0</formula>
    </cfRule>
  </conditionalFormatting>
  <conditionalFormatting sqref="L13:L14">
    <cfRule type="containsBlanks" dxfId="48" priority="20">
      <formula>LEN(TRIM(L13))=0</formula>
    </cfRule>
  </conditionalFormatting>
  <conditionalFormatting sqref="P12">
    <cfRule type="containsBlanks" dxfId="47" priority="19">
      <formula>LEN(TRIM(P12))=0</formula>
    </cfRule>
  </conditionalFormatting>
  <conditionalFormatting sqref="P13">
    <cfRule type="containsBlanks" dxfId="46" priority="18">
      <formula>LEN(TRIM(P13))=0</formula>
    </cfRule>
  </conditionalFormatting>
  <conditionalFormatting sqref="P14">
    <cfRule type="containsBlanks" dxfId="45" priority="17">
      <formula>LEN(TRIM(P14))=0</formula>
    </cfRule>
  </conditionalFormatting>
  <conditionalFormatting sqref="P11">
    <cfRule type="cellIs" dxfId="44" priority="10" operator="equal">
      <formula>0</formula>
    </cfRule>
    <cfRule type="cellIs" dxfId="43" priority="11" operator="notEqual">
      <formula>0</formula>
    </cfRule>
  </conditionalFormatting>
  <conditionalFormatting sqref="L11">
    <cfRule type="cellIs" dxfId="42" priority="13" operator="equal">
      <formula>0</formula>
    </cfRule>
    <cfRule type="cellIs" dxfId="41" priority="14" operator="notEqual">
      <formula>0</formula>
    </cfRule>
  </conditionalFormatting>
  <conditionalFormatting sqref="N12:N14">
    <cfRule type="containsBlanks" dxfId="40" priority="12">
      <formula>LEN(TRIM(N12))=0</formula>
    </cfRule>
  </conditionalFormatting>
  <conditionalFormatting sqref="N11">
    <cfRule type="cellIs" dxfId="39" priority="8" operator="equal">
      <formula>0</formula>
    </cfRule>
    <cfRule type="cellIs" dxfId="38" priority="9" operator="notEqual">
      <formula>0</formula>
    </cfRule>
  </conditionalFormatting>
  <conditionalFormatting sqref="D13:K14">
    <cfRule type="containsBlanks" dxfId="37" priority="7">
      <formula>LEN(TRIM(D13))=0</formula>
    </cfRule>
  </conditionalFormatting>
  <conditionalFormatting sqref="Q28">
    <cfRule type="containsBlanks" dxfId="36" priority="5">
      <formula>LEN(TRIM(Q28))=0</formula>
    </cfRule>
  </conditionalFormatting>
  <conditionalFormatting sqref="Q26">
    <cfRule type="containsBlanks" dxfId="35" priority="6">
      <formula>LEN(TRIM(Q26))=0</formula>
    </cfRule>
  </conditionalFormatting>
  <conditionalFormatting sqref="Q30">
    <cfRule type="containsBlanks" dxfId="34" priority="4">
      <formula>LEN(TRIM(Q30))=0</formula>
    </cfRule>
  </conditionalFormatting>
  <conditionalFormatting sqref="Q53:Q61">
    <cfRule type="containsBlanks" dxfId="33" priority="3">
      <formula>LEN(TRIM(Q53))=0</formula>
    </cfRule>
  </conditionalFormatting>
  <dataValidations count="4">
    <dataValidation type="list" allowBlank="1" showInputMessage="1" showErrorMessage="1" sqref="N12:O14 Q23 Q21 Q25 Q27 Q29 Q31" xr:uid="{5F44FB2D-67DF-4B1C-A214-73263A8C62F4}">
      <formula1>"Oui,Non"</formula1>
    </dataValidation>
    <dataValidation type="list" allowBlank="1" showInputMessage="1" showErrorMessage="1" sqref="N70:Q70" xr:uid="{A31654FF-4547-4DF6-B9A7-BC5812FEAF5C}">
      <formula1>"Select, Partial site move, Complete site move"</formula1>
    </dataValidation>
    <dataValidation type="list" allowBlank="1" showInputMessage="1" showErrorMessage="1" sqref="Q45 O5 O9 Q34 Q20 D38:D43 Q30 Q65 G75 G77 G79 Q24 Q26 Q28 Q53:Q61" xr:uid="{9C9A69E6-34C1-4FA2-AF78-C3BB967993B4}">
      <formula1>"Yes,No"</formula1>
    </dataValidation>
    <dataValidation type="list" allowBlank="1" showInputMessage="1" showErrorMessage="1" sqref="G38:G43" xr:uid="{041E2C43-962C-4D75-BDD5-42ECA5E2D97E}">
      <formula1>$AA$1:$AA$44</formula1>
    </dataValidation>
  </dataValidations>
  <pageMargins left="0.70866141732283472" right="0.70866141732283472" top="0.74803149606299213" bottom="0.74803149606299213" header="0.31496062992125984" footer="0.31496062992125984"/>
  <pageSetup paperSize="9" scale="52" orientation="portrait" r:id="rId1"/>
  <headerFooter>
    <oddFooter>&amp;R&amp;8CERTI-F-1235.24_01/2025</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70CB6-6A89-49CC-807B-DC432509DE3D}">
  <sheetPr>
    <tabColor rgb="FF0070C0"/>
  </sheetPr>
  <dimension ref="A1:V372"/>
  <sheetViews>
    <sheetView showGridLines="0" zoomScaleNormal="100" zoomScaleSheetLayoutView="100" zoomScalePageLayoutView="85" workbookViewId="0">
      <selection activeCell="D6" sqref="D6"/>
    </sheetView>
  </sheetViews>
  <sheetFormatPr baseColWidth="10" defaultColWidth="11.42578125" defaultRowHeight="12.75" x14ac:dyDescent="0.2"/>
  <cols>
    <col min="1" max="1" width="3" style="117" customWidth="1"/>
    <col min="2" max="2" width="10" style="53" customWidth="1"/>
    <col min="3" max="3" width="18.42578125" style="53" customWidth="1"/>
    <col min="4" max="4" width="12.7109375" style="53" customWidth="1"/>
    <col min="5" max="5" width="11.140625" style="53" customWidth="1"/>
    <col min="6" max="6" width="12.28515625" style="53" customWidth="1"/>
    <col min="7" max="7" width="10.28515625" style="53" customWidth="1"/>
    <col min="8" max="8" width="9.140625" style="53" customWidth="1"/>
    <col min="9" max="9" width="11.42578125" style="53" customWidth="1"/>
    <col min="10" max="10" width="7.85546875" style="53" customWidth="1"/>
    <col min="11" max="11" width="6.42578125" style="53" customWidth="1"/>
    <col min="12" max="12" width="5" style="53" customWidth="1"/>
    <col min="13" max="14" width="5.85546875" style="53" customWidth="1"/>
    <col min="15" max="15" width="6.85546875" style="53" customWidth="1"/>
    <col min="16" max="16" width="2.7109375" style="53" customWidth="1"/>
    <col min="17" max="16384" width="11.42578125" style="53"/>
  </cols>
  <sheetData>
    <row r="1" spans="1:16" ht="62.1" customHeight="1" x14ac:dyDescent="0.2">
      <c r="A1" s="406"/>
      <c r="B1" s="407"/>
      <c r="C1" s="407"/>
      <c r="D1" s="1081" t="s">
        <v>682</v>
      </c>
      <c r="E1" s="1081"/>
      <c r="F1" s="1081"/>
      <c r="G1" s="1081"/>
      <c r="H1" s="1081"/>
      <c r="I1" s="1081"/>
      <c r="J1" s="1081"/>
      <c r="K1" s="1081"/>
      <c r="L1" s="1081"/>
      <c r="M1" s="1081"/>
      <c r="N1" s="1081"/>
      <c r="O1" s="1082"/>
      <c r="P1" s="1083"/>
    </row>
    <row r="2" spans="1:16" s="117" customFormat="1" ht="15" x14ac:dyDescent="0.2">
      <c r="A2" s="145"/>
      <c r="B2" s="111"/>
      <c r="C2" s="112"/>
      <c r="D2" s="113"/>
      <c r="E2" s="114"/>
      <c r="F2" s="114"/>
      <c r="G2" s="54"/>
      <c r="H2" s="115"/>
      <c r="I2" s="116"/>
      <c r="J2" s="114"/>
      <c r="K2" s="54"/>
      <c r="L2" s="115"/>
      <c r="M2" s="113"/>
      <c r="N2" s="116"/>
      <c r="O2" s="116"/>
      <c r="P2" s="372"/>
    </row>
    <row r="3" spans="1:16" ht="24" customHeight="1" x14ac:dyDescent="0.2">
      <c r="A3" s="1084" t="s">
        <v>683</v>
      </c>
      <c r="B3" s="1085"/>
      <c r="C3" s="1085"/>
      <c r="D3" s="1085"/>
      <c r="E3" s="1085"/>
      <c r="F3" s="1085"/>
      <c r="G3" s="1085"/>
      <c r="H3" s="1085"/>
      <c r="I3" s="1085"/>
      <c r="J3" s="1085"/>
      <c r="K3" s="1085"/>
      <c r="L3" s="1085"/>
      <c r="M3" s="1085"/>
      <c r="N3" s="1085"/>
      <c r="O3" s="1085"/>
      <c r="P3" s="1086"/>
    </row>
    <row r="4" spans="1:16" ht="18.75" customHeight="1" x14ac:dyDescent="0.25">
      <c r="A4" s="422"/>
      <c r="B4" s="1087" t="s">
        <v>684</v>
      </c>
      <c r="C4" s="1088"/>
      <c r="D4" s="1088"/>
      <c r="E4" s="1088"/>
      <c r="F4" s="1088"/>
      <c r="G4" s="1088"/>
      <c r="H4" s="1088"/>
      <c r="I4" s="1088"/>
      <c r="J4" s="1088"/>
      <c r="K4" s="1088"/>
      <c r="L4" s="1088"/>
      <c r="M4" s="1088"/>
      <c r="N4" s="1088"/>
      <c r="O4" s="1088"/>
      <c r="P4" s="423"/>
    </row>
    <row r="5" spans="1:16" ht="30.6" customHeight="1" x14ac:dyDescent="0.25">
      <c r="A5" s="422"/>
      <c r="B5" s="1089" t="s">
        <v>685</v>
      </c>
      <c r="C5" s="1090"/>
      <c r="D5" s="1090"/>
      <c r="E5" s="1090"/>
      <c r="F5" s="1090"/>
      <c r="G5" s="424"/>
      <c r="H5" s="1091" t="s">
        <v>686</v>
      </c>
      <c r="I5" s="1092"/>
      <c r="J5" s="1092"/>
      <c r="K5" s="1092"/>
      <c r="L5" s="1092"/>
      <c r="M5" s="1092"/>
      <c r="N5" s="1092"/>
      <c r="O5" s="1092"/>
      <c r="P5" s="1093"/>
    </row>
    <row r="6" spans="1:16" ht="21.6" customHeight="1" x14ac:dyDescent="0.25">
      <c r="A6" s="422"/>
      <c r="B6" s="425" t="s">
        <v>687</v>
      </c>
      <c r="C6" s="426"/>
      <c r="D6" s="373"/>
      <c r="E6" s="426"/>
      <c r="F6" s="426"/>
      <c r="G6" s="424"/>
      <c r="H6" s="425" t="s">
        <v>688</v>
      </c>
      <c r="I6" s="426"/>
      <c r="J6" s="427"/>
      <c r="K6" s="426"/>
      <c r="L6" s="426"/>
      <c r="M6" s="1094"/>
      <c r="N6" s="1095"/>
      <c r="O6" s="426"/>
      <c r="P6" s="423"/>
    </row>
    <row r="7" spans="1:16" ht="21" customHeight="1" x14ac:dyDescent="0.25">
      <c r="A7" s="422"/>
      <c r="B7" s="425" t="s">
        <v>689</v>
      </c>
      <c r="C7" s="426"/>
      <c r="D7" s="373"/>
      <c r="E7" s="428" t="s">
        <v>690</v>
      </c>
      <c r="F7" s="373"/>
      <c r="G7" s="424"/>
      <c r="H7" s="425" t="s">
        <v>691</v>
      </c>
      <c r="I7" s="425"/>
      <c r="J7" s="425"/>
      <c r="K7" s="426"/>
      <c r="L7" s="426"/>
      <c r="M7" s="374"/>
      <c r="N7" s="426"/>
      <c r="O7" s="426"/>
      <c r="P7" s="423"/>
    </row>
    <row r="8" spans="1:16" ht="21" customHeight="1" x14ac:dyDescent="0.25">
      <c r="A8" s="422"/>
      <c r="B8" s="425" t="s">
        <v>692</v>
      </c>
      <c r="C8" s="426"/>
      <c r="D8" s="373"/>
      <c r="E8" s="426"/>
      <c r="F8" s="426"/>
      <c r="G8" s="424"/>
      <c r="H8" s="425" t="s">
        <v>693</v>
      </c>
      <c r="I8" s="425"/>
      <c r="J8" s="425"/>
      <c r="K8" s="426"/>
      <c r="L8" s="426"/>
      <c r="M8" s="374"/>
      <c r="N8" s="426"/>
      <c r="O8" s="426"/>
      <c r="P8" s="423"/>
    </row>
    <row r="9" spans="1:16" ht="9.6" customHeight="1" x14ac:dyDescent="0.25">
      <c r="A9" s="422"/>
      <c r="B9" s="429"/>
      <c r="C9" s="424"/>
      <c r="D9" s="424"/>
      <c r="E9" s="424"/>
      <c r="F9" s="424"/>
      <c r="G9" s="424"/>
      <c r="H9" s="430"/>
      <c r="I9" s="430"/>
      <c r="J9" s="430"/>
      <c r="K9" s="424"/>
      <c r="L9" s="424"/>
      <c r="M9" s="424"/>
      <c r="N9" s="424"/>
      <c r="O9" s="424"/>
      <c r="P9" s="423"/>
    </row>
    <row r="10" spans="1:16" ht="22.15" customHeight="1" x14ac:dyDescent="0.25">
      <c r="A10" s="422"/>
      <c r="B10" s="1062" t="s">
        <v>694</v>
      </c>
      <c r="C10" s="1063"/>
      <c r="D10" s="1063"/>
      <c r="E10" s="1063"/>
      <c r="F10" s="1064"/>
      <c r="G10" s="431"/>
      <c r="H10" s="1068" t="s">
        <v>695</v>
      </c>
      <c r="I10" s="1069"/>
      <c r="J10" s="1069"/>
      <c r="K10" s="1069"/>
      <c r="L10" s="1069"/>
      <c r="M10" s="1069"/>
      <c r="N10" s="1069"/>
      <c r="O10" s="1070"/>
      <c r="P10" s="423"/>
    </row>
    <row r="11" spans="1:16" ht="22.15" customHeight="1" x14ac:dyDescent="0.25">
      <c r="A11" s="422"/>
      <c r="B11" s="1065"/>
      <c r="C11" s="1066"/>
      <c r="D11" s="1066"/>
      <c r="E11" s="1066"/>
      <c r="F11" s="1067"/>
      <c r="G11" s="431"/>
      <c r="H11" s="1071"/>
      <c r="I11" s="1072"/>
      <c r="J11" s="1072"/>
      <c r="K11" s="1072"/>
      <c r="L11" s="1072"/>
      <c r="M11" s="1072"/>
      <c r="N11" s="1072"/>
      <c r="O11" s="1073"/>
      <c r="P11" s="423"/>
    </row>
    <row r="12" spans="1:16" ht="10.15" customHeight="1" x14ac:dyDescent="0.25">
      <c r="A12" s="422"/>
      <c r="B12" s="432"/>
      <c r="C12" s="432"/>
      <c r="D12" s="432"/>
      <c r="E12" s="432"/>
      <c r="F12" s="432"/>
      <c r="G12" s="431"/>
      <c r="H12" s="433"/>
      <c r="I12" s="433"/>
      <c r="J12" s="433"/>
      <c r="K12" s="433"/>
      <c r="L12" s="433"/>
      <c r="M12" s="433"/>
      <c r="N12" s="433"/>
      <c r="O12" s="433"/>
      <c r="P12" s="423"/>
    </row>
    <row r="13" spans="1:16" ht="22.15" customHeight="1" x14ac:dyDescent="0.25">
      <c r="A13" s="422"/>
      <c r="B13" s="1074" t="s">
        <v>696</v>
      </c>
      <c r="C13" s="1075"/>
      <c r="D13" s="1075"/>
      <c r="E13" s="1075"/>
      <c r="F13" s="1075"/>
      <c r="G13" s="431"/>
      <c r="H13" s="433"/>
      <c r="I13" s="433"/>
      <c r="J13" s="433"/>
      <c r="K13" s="433"/>
      <c r="L13" s="433"/>
      <c r="M13" s="433"/>
      <c r="N13" s="433"/>
      <c r="O13" s="433"/>
      <c r="P13" s="423"/>
    </row>
    <row r="14" spans="1:16" ht="18.600000000000001" customHeight="1" x14ac:dyDescent="0.25">
      <c r="A14" s="375"/>
      <c r="B14" s="376"/>
      <c r="C14" s="377"/>
      <c r="D14" s="377"/>
      <c r="E14" s="377"/>
      <c r="F14" s="377"/>
      <c r="G14" s="377"/>
      <c r="H14" s="377"/>
      <c r="I14" s="377"/>
      <c r="J14" s="377"/>
      <c r="K14" s="377"/>
      <c r="L14" s="377"/>
      <c r="M14" s="377"/>
      <c r="N14" s="377"/>
      <c r="O14" s="377"/>
      <c r="P14" s="378"/>
    </row>
    <row r="15" spans="1:16" ht="21" customHeight="1" x14ac:dyDescent="0.2">
      <c r="A15" s="1076" t="s">
        <v>263</v>
      </c>
      <c r="B15" s="1077"/>
      <c r="C15" s="1077"/>
      <c r="D15" s="1077"/>
      <c r="E15" s="1077"/>
      <c r="F15" s="1077"/>
      <c r="G15" s="1077"/>
      <c r="H15" s="1077"/>
      <c r="I15" s="1077"/>
      <c r="J15" s="1077"/>
      <c r="K15" s="1077"/>
      <c r="L15" s="1077"/>
      <c r="M15" s="1077"/>
      <c r="N15" s="1077"/>
      <c r="O15" s="1077"/>
      <c r="P15" s="1078"/>
    </row>
    <row r="16" spans="1:16" ht="18.75" customHeight="1" x14ac:dyDescent="0.25">
      <c r="A16" s="422"/>
      <c r="B16" s="430" t="s">
        <v>697</v>
      </c>
      <c r="C16" s="424"/>
      <c r="D16" s="424"/>
      <c r="E16" s="424"/>
      <c r="F16" s="424"/>
      <c r="G16" s="424"/>
      <c r="H16" s="424"/>
      <c r="I16" s="424"/>
      <c r="J16" s="424"/>
      <c r="K16" s="424"/>
      <c r="L16" s="424"/>
      <c r="M16" s="424"/>
      <c r="N16" s="424"/>
      <c r="O16" s="424"/>
      <c r="P16" s="423"/>
    </row>
    <row r="17" spans="1:22" ht="18.75" customHeight="1" x14ac:dyDescent="0.25">
      <c r="A17" s="422"/>
      <c r="B17" s="430" t="s">
        <v>698</v>
      </c>
      <c r="C17" s="424"/>
      <c r="D17" s="424"/>
      <c r="E17" s="424"/>
      <c r="F17" s="424"/>
      <c r="G17" s="424"/>
      <c r="H17" s="424"/>
      <c r="I17" s="424"/>
      <c r="J17" s="424"/>
      <c r="K17" s="424"/>
      <c r="L17" s="424"/>
      <c r="M17" s="424"/>
      <c r="N17" s="424"/>
      <c r="O17" s="424"/>
      <c r="P17" s="423"/>
    </row>
    <row r="18" spans="1:22" ht="18.75" customHeight="1" x14ac:dyDescent="0.25">
      <c r="A18" s="422"/>
      <c r="B18" s="431" t="s">
        <v>699</v>
      </c>
      <c r="C18" s="424"/>
      <c r="D18" s="424"/>
      <c r="E18" s="424"/>
      <c r="F18" s="424"/>
      <c r="G18" s="424"/>
      <c r="H18" s="424"/>
      <c r="I18" s="424"/>
      <c r="J18" s="424"/>
      <c r="K18" s="424"/>
      <c r="L18" s="424"/>
      <c r="M18" s="424"/>
      <c r="N18" s="424"/>
      <c r="O18" s="424"/>
      <c r="P18" s="423"/>
    </row>
    <row r="19" spans="1:22" ht="9.6" customHeight="1" x14ac:dyDescent="0.25">
      <c r="A19" s="422"/>
      <c r="B19" s="431"/>
      <c r="C19" s="424"/>
      <c r="D19" s="424"/>
      <c r="E19" s="424"/>
      <c r="F19" s="424"/>
      <c r="G19" s="424"/>
      <c r="H19" s="424"/>
      <c r="I19" s="424"/>
      <c r="J19" s="424"/>
      <c r="K19" s="424"/>
      <c r="L19" s="424"/>
      <c r="M19" s="424"/>
      <c r="N19" s="424"/>
      <c r="O19" s="424"/>
      <c r="P19" s="423"/>
    </row>
    <row r="20" spans="1:22" ht="18" customHeight="1" x14ac:dyDescent="0.2">
      <c r="A20" s="434"/>
      <c r="B20" s="429" t="s">
        <v>700</v>
      </c>
      <c r="C20" s="435"/>
      <c r="D20" s="435"/>
      <c r="E20" s="435"/>
      <c r="F20" s="435"/>
      <c r="G20" s="429"/>
      <c r="H20" s="1079">
        <v>9001</v>
      </c>
      <c r="I20" s="1080"/>
      <c r="J20" s="374"/>
      <c r="K20" s="179"/>
      <c r="L20" s="1079">
        <v>19443</v>
      </c>
      <c r="M20" s="1080"/>
      <c r="N20" s="374"/>
      <c r="O20" s="179"/>
      <c r="P20" s="436"/>
      <c r="Q20" s="1108"/>
      <c r="R20" s="1108"/>
      <c r="S20" s="1108"/>
      <c r="T20" s="1108"/>
      <c r="U20" s="1108"/>
      <c r="V20" s="1108"/>
    </row>
    <row r="21" spans="1:22" ht="6.6" customHeight="1" x14ac:dyDescent="0.25">
      <c r="A21" s="422"/>
      <c r="B21" s="431"/>
      <c r="C21" s="424"/>
      <c r="D21" s="424"/>
      <c r="E21" s="424"/>
      <c r="F21" s="424"/>
      <c r="G21" s="424"/>
      <c r="H21" s="424"/>
      <c r="I21" s="424"/>
      <c r="J21" s="424"/>
      <c r="K21" s="424"/>
      <c r="L21" s="424"/>
      <c r="M21" s="424"/>
      <c r="N21" s="424"/>
      <c r="O21" s="424"/>
      <c r="P21" s="423"/>
      <c r="Q21" s="1108"/>
      <c r="R21" s="1108"/>
      <c r="S21" s="1108"/>
      <c r="T21" s="1108"/>
      <c r="U21" s="1108"/>
      <c r="V21" s="1108"/>
    </row>
    <row r="22" spans="1:22" ht="18.600000000000001" customHeight="1" x14ac:dyDescent="0.2">
      <c r="A22" s="434"/>
      <c r="B22" s="429" t="s">
        <v>701</v>
      </c>
      <c r="C22" s="435"/>
      <c r="D22" s="435"/>
      <c r="E22" s="435"/>
      <c r="F22" s="435"/>
      <c r="G22" s="429"/>
      <c r="H22" s="1109"/>
      <c r="I22" s="1109"/>
      <c r="J22" s="1109"/>
      <c r="K22" s="179"/>
      <c r="L22" s="1109"/>
      <c r="M22" s="1109"/>
      <c r="N22" s="1109"/>
      <c r="O22" s="179"/>
      <c r="P22" s="436"/>
      <c r="Q22" s="1108"/>
      <c r="R22" s="1108"/>
      <c r="S22" s="1108"/>
      <c r="T22" s="1108"/>
      <c r="U22" s="1108"/>
      <c r="V22" s="1108"/>
    </row>
    <row r="23" spans="1:22" ht="8.1" customHeight="1" x14ac:dyDescent="0.2">
      <c r="A23" s="434"/>
      <c r="B23" s="437"/>
      <c r="C23" s="438"/>
      <c r="D23" s="438"/>
      <c r="E23" s="438"/>
      <c r="F23" s="438"/>
      <c r="G23" s="438"/>
      <c r="H23" s="438"/>
      <c r="I23" s="438"/>
      <c r="J23" s="438"/>
      <c r="K23" s="438"/>
      <c r="L23" s="438"/>
      <c r="M23" s="438"/>
      <c r="N23" s="438"/>
      <c r="O23" s="438"/>
      <c r="P23" s="436"/>
    </row>
    <row r="24" spans="1:22" ht="17.45" customHeight="1" x14ac:dyDescent="0.25">
      <c r="A24" s="434"/>
      <c r="B24" s="429" t="s">
        <v>702</v>
      </c>
      <c r="C24" s="429"/>
      <c r="D24" s="429"/>
      <c r="E24" s="429"/>
      <c r="F24" s="429"/>
      <c r="G24" s="429"/>
      <c r="H24" s="374"/>
      <c r="I24" s="429"/>
      <c r="J24" s="429"/>
      <c r="K24" s="429"/>
      <c r="L24" s="429"/>
      <c r="M24" s="429"/>
      <c r="N24" s="438"/>
      <c r="O24" s="438"/>
      <c r="P24" s="423"/>
    </row>
    <row r="25" spans="1:22" ht="12.95" customHeight="1" x14ac:dyDescent="0.25">
      <c r="A25" s="422"/>
      <c r="B25" s="430" t="s">
        <v>703</v>
      </c>
      <c r="C25" s="424"/>
      <c r="D25" s="424"/>
      <c r="E25" s="424"/>
      <c r="F25" s="424"/>
      <c r="G25" s="424"/>
      <c r="H25" s="424"/>
      <c r="I25" s="424"/>
      <c r="J25" s="424"/>
      <c r="K25" s="424"/>
      <c r="L25" s="424"/>
      <c r="M25" s="424"/>
      <c r="N25" s="424"/>
      <c r="O25" s="424"/>
      <c r="P25" s="436"/>
    </row>
    <row r="26" spans="1:22" ht="18.600000000000001" customHeight="1" x14ac:dyDescent="0.2">
      <c r="A26" s="434"/>
      <c r="B26" s="439"/>
      <c r="C26" s="438"/>
      <c r="D26" s="179"/>
      <c r="E26" s="179"/>
      <c r="F26" s="440" t="s">
        <v>704</v>
      </c>
      <c r="G26" s="1096"/>
      <c r="H26" s="1097"/>
      <c r="I26" s="1097"/>
      <c r="J26" s="1097"/>
      <c r="K26" s="1097"/>
      <c r="L26" s="1097"/>
      <c r="M26" s="1097"/>
      <c r="N26" s="1097"/>
      <c r="O26" s="1098"/>
      <c r="P26" s="436"/>
    </row>
    <row r="27" spans="1:22" ht="18.600000000000001" customHeight="1" x14ac:dyDescent="0.2">
      <c r="A27" s="434"/>
      <c r="B27" s="439"/>
      <c r="C27" s="438"/>
      <c r="D27" s="179"/>
      <c r="E27" s="179"/>
      <c r="F27" s="440" t="s">
        <v>705</v>
      </c>
      <c r="G27" s="1096"/>
      <c r="H27" s="1097"/>
      <c r="I27" s="1097"/>
      <c r="J27" s="1097"/>
      <c r="K27" s="1097"/>
      <c r="L27" s="1097"/>
      <c r="M27" s="1097"/>
      <c r="N27" s="1097"/>
      <c r="O27" s="1098"/>
      <c r="P27" s="436"/>
    </row>
    <row r="28" spans="1:22" ht="18.600000000000001" customHeight="1" x14ac:dyDescent="0.25">
      <c r="A28" s="434"/>
      <c r="B28" s="439"/>
      <c r="C28" s="438"/>
      <c r="D28" s="179"/>
      <c r="E28" s="179"/>
      <c r="F28" s="440" t="s">
        <v>706</v>
      </c>
      <c r="G28" s="1096"/>
      <c r="H28" s="1097"/>
      <c r="I28" s="1097"/>
      <c r="J28" s="1097"/>
      <c r="K28" s="1097"/>
      <c r="L28" s="1097"/>
      <c r="M28" s="1097"/>
      <c r="N28" s="1097"/>
      <c r="O28" s="1098"/>
      <c r="P28" s="423"/>
    </row>
    <row r="29" spans="1:22" ht="18.600000000000001" customHeight="1" x14ac:dyDescent="0.25">
      <c r="A29" s="434"/>
      <c r="B29" s="439"/>
      <c r="C29" s="438"/>
      <c r="D29" s="179"/>
      <c r="E29" s="179"/>
      <c r="F29" s="440" t="s">
        <v>707</v>
      </c>
      <c r="G29" s="1096"/>
      <c r="H29" s="1097"/>
      <c r="I29" s="1097"/>
      <c r="J29" s="1097"/>
      <c r="K29" s="1097"/>
      <c r="L29" s="1097"/>
      <c r="M29" s="1097"/>
      <c r="N29" s="1097"/>
      <c r="O29" s="1098"/>
      <c r="P29" s="423"/>
    </row>
    <row r="30" spans="1:22" ht="18.600000000000001" customHeight="1" x14ac:dyDescent="0.25">
      <c r="A30" s="422"/>
      <c r="B30" s="430" t="s">
        <v>708</v>
      </c>
      <c r="C30" s="424"/>
      <c r="D30" s="424"/>
      <c r="E30" s="424"/>
      <c r="F30" s="441"/>
      <c r="G30" s="1099"/>
      <c r="H30" s="1100"/>
      <c r="I30" s="1100"/>
      <c r="J30" s="1100"/>
      <c r="K30" s="1100"/>
      <c r="L30" s="1100"/>
      <c r="M30" s="1100"/>
      <c r="N30" s="1100"/>
      <c r="O30" s="1101"/>
      <c r="P30" s="423"/>
    </row>
    <row r="31" spans="1:22" ht="18.600000000000001" customHeight="1" x14ac:dyDescent="0.25">
      <c r="A31" s="422"/>
      <c r="B31" s="430" t="s">
        <v>709</v>
      </c>
      <c r="C31" s="424"/>
      <c r="D31" s="424"/>
      <c r="E31" s="424"/>
      <c r="F31" s="441"/>
      <c r="G31" s="1099"/>
      <c r="H31" s="1100"/>
      <c r="I31" s="1100"/>
      <c r="J31" s="1100"/>
      <c r="K31" s="1100"/>
      <c r="L31" s="1100"/>
      <c r="M31" s="1100"/>
      <c r="N31" s="1100"/>
      <c r="O31" s="1101"/>
      <c r="P31" s="423"/>
    </row>
    <row r="32" spans="1:22" ht="18.600000000000001" customHeight="1" x14ac:dyDescent="0.25">
      <c r="A32" s="422"/>
      <c r="B32" s="430" t="s">
        <v>710</v>
      </c>
      <c r="C32" s="424"/>
      <c r="D32" s="424"/>
      <c r="E32" s="424"/>
      <c r="F32" s="441"/>
      <c r="G32" s="1099"/>
      <c r="H32" s="1100"/>
      <c r="I32" s="1100"/>
      <c r="J32" s="1100"/>
      <c r="K32" s="1100"/>
      <c r="L32" s="1100"/>
      <c r="M32" s="1100"/>
      <c r="N32" s="1100"/>
      <c r="O32" s="1101"/>
      <c r="P32" s="423"/>
    </row>
    <row r="33" spans="1:16" ht="11.45" customHeight="1" x14ac:dyDescent="0.25">
      <c r="A33" s="422"/>
      <c r="B33" s="430"/>
      <c r="C33" s="424"/>
      <c r="D33" s="424"/>
      <c r="E33" s="424"/>
      <c r="F33" s="441"/>
      <c r="G33" s="441"/>
      <c r="H33" s="441"/>
      <c r="I33" s="441"/>
      <c r="J33" s="441"/>
      <c r="K33" s="441"/>
      <c r="L33" s="441"/>
      <c r="M33" s="441"/>
      <c r="N33" s="441"/>
      <c r="O33" s="441"/>
      <c r="P33" s="442"/>
    </row>
    <row r="34" spans="1:16" ht="21" customHeight="1" x14ac:dyDescent="0.25">
      <c r="A34" s="422"/>
      <c r="B34" s="1102" t="s">
        <v>711</v>
      </c>
      <c r="C34" s="1103"/>
      <c r="D34" s="1103"/>
      <c r="E34" s="1103"/>
      <c r="F34" s="1104"/>
      <c r="G34" s="379"/>
      <c r="H34" s="380"/>
      <c r="I34" s="380"/>
      <c r="J34" s="380"/>
      <c r="K34" s="380"/>
      <c r="L34" s="380"/>
      <c r="M34" s="380"/>
      <c r="N34" s="380"/>
      <c r="O34" s="381"/>
      <c r="P34" s="423"/>
    </row>
    <row r="35" spans="1:16" ht="21" customHeight="1" x14ac:dyDescent="0.25">
      <c r="A35" s="443" t="s">
        <v>84</v>
      </c>
      <c r="B35" s="1103"/>
      <c r="C35" s="1103"/>
      <c r="D35" s="1103"/>
      <c r="E35" s="1103"/>
      <c r="F35" s="1104"/>
      <c r="G35" s="382"/>
      <c r="H35" s="383"/>
      <c r="I35" s="383"/>
      <c r="J35" s="383"/>
      <c r="K35" s="383"/>
      <c r="L35" s="383"/>
      <c r="M35" s="383"/>
      <c r="N35" s="383"/>
      <c r="O35" s="384"/>
      <c r="P35" s="423"/>
    </row>
    <row r="36" spans="1:16" ht="21" customHeight="1" x14ac:dyDescent="0.25">
      <c r="A36" s="422"/>
      <c r="B36" s="1103"/>
      <c r="C36" s="1103"/>
      <c r="D36" s="1103"/>
      <c r="E36" s="1103"/>
      <c r="F36" s="1104"/>
      <c r="G36" s="385"/>
      <c r="H36" s="386"/>
      <c r="I36" s="386"/>
      <c r="J36" s="386"/>
      <c r="K36" s="386"/>
      <c r="L36" s="386"/>
      <c r="M36" s="386"/>
      <c r="N36" s="386"/>
      <c r="O36" s="387"/>
      <c r="P36" s="423"/>
    </row>
    <row r="37" spans="1:16" ht="10.35" customHeight="1" x14ac:dyDescent="0.25">
      <c r="A37" s="422"/>
      <c r="B37" s="430"/>
      <c r="C37" s="424"/>
      <c r="D37" s="424"/>
      <c r="E37" s="424"/>
      <c r="F37" s="424"/>
      <c r="G37" s="424"/>
      <c r="H37" s="424"/>
      <c r="I37" s="424"/>
      <c r="J37" s="424"/>
      <c r="K37" s="424"/>
      <c r="L37" s="424"/>
      <c r="M37" s="424"/>
      <c r="N37" s="424"/>
      <c r="O37" s="424"/>
      <c r="P37" s="423"/>
    </row>
    <row r="38" spans="1:16" ht="73.7" customHeight="1" x14ac:dyDescent="0.25">
      <c r="A38" s="422"/>
      <c r="B38" s="1105" t="s">
        <v>712</v>
      </c>
      <c r="C38" s="1106"/>
      <c r="D38" s="1106"/>
      <c r="E38" s="1106"/>
      <c r="F38" s="1106"/>
      <c r="G38" s="1106"/>
      <c r="H38" s="1106"/>
      <c r="I38" s="1106"/>
      <c r="J38" s="1106"/>
      <c r="K38" s="1106"/>
      <c r="L38" s="1106"/>
      <c r="M38" s="1106"/>
      <c r="N38" s="1106"/>
      <c r="O38" s="1107"/>
      <c r="P38" s="423"/>
    </row>
    <row r="39" spans="1:16" ht="8.1" customHeight="1" x14ac:dyDescent="0.25">
      <c r="A39" s="422"/>
      <c r="B39" s="431"/>
      <c r="C39" s="424"/>
      <c r="D39" s="424"/>
      <c r="E39" s="424"/>
      <c r="F39" s="424"/>
      <c r="G39" s="424"/>
      <c r="H39" s="424"/>
      <c r="I39" s="424"/>
      <c r="J39" s="424"/>
      <c r="K39" s="424"/>
      <c r="L39" s="424"/>
      <c r="M39" s="424"/>
      <c r="N39" s="424"/>
      <c r="O39" s="424"/>
      <c r="P39" s="423"/>
    </row>
    <row r="40" spans="1:16" ht="27" customHeight="1" x14ac:dyDescent="0.25">
      <c r="A40" s="422"/>
      <c r="B40" s="1120" t="s">
        <v>713</v>
      </c>
      <c r="C40" s="1066"/>
      <c r="D40" s="1066"/>
      <c r="E40" s="1066"/>
      <c r="F40" s="1066"/>
      <c r="G40" s="1066"/>
      <c r="H40" s="1066"/>
      <c r="I40" s="1066"/>
      <c r="J40" s="1066"/>
      <c r="K40" s="1066"/>
      <c r="L40" s="1066"/>
      <c r="M40" s="1066"/>
      <c r="N40" s="1066"/>
      <c r="O40" s="1066"/>
      <c r="P40" s="423"/>
    </row>
    <row r="41" spans="1:16" ht="26.1" customHeight="1" x14ac:dyDescent="0.25">
      <c r="A41" s="422"/>
      <c r="B41" s="1121"/>
      <c r="C41" s="1122"/>
      <c r="D41" s="1122"/>
      <c r="E41" s="1122"/>
      <c r="F41" s="1122"/>
      <c r="G41" s="1122"/>
      <c r="H41" s="1122"/>
      <c r="I41" s="1122"/>
      <c r="J41" s="1122"/>
      <c r="K41" s="1122"/>
      <c r="L41" s="1122"/>
      <c r="M41" s="1122"/>
      <c r="N41" s="1122"/>
      <c r="O41" s="1123"/>
      <c r="P41" s="423"/>
    </row>
    <row r="42" spans="1:16" ht="15.95" customHeight="1" x14ac:dyDescent="0.25">
      <c r="A42" s="422"/>
      <c r="B42" s="1124" t="s">
        <v>714</v>
      </c>
      <c r="C42" s="1125"/>
      <c r="D42" s="1125"/>
      <c r="E42" s="1125"/>
      <c r="F42" s="1125"/>
      <c r="G42" s="1125"/>
      <c r="H42" s="1125"/>
      <c r="I42" s="1125"/>
      <c r="J42" s="1125"/>
      <c r="K42" s="1125"/>
      <c r="L42" s="1125"/>
      <c r="M42" s="1125"/>
      <c r="N42" s="1125"/>
      <c r="O42" s="1125"/>
      <c r="P42" s="423"/>
    </row>
    <row r="43" spans="1:16" ht="26.45" customHeight="1" x14ac:dyDescent="0.25">
      <c r="A43" s="422"/>
      <c r="B43" s="1121"/>
      <c r="C43" s="1122"/>
      <c r="D43" s="1122"/>
      <c r="E43" s="1122"/>
      <c r="F43" s="1122"/>
      <c r="G43" s="1122"/>
      <c r="H43" s="1122"/>
      <c r="I43" s="1122"/>
      <c r="J43" s="1122"/>
      <c r="K43" s="1122"/>
      <c r="L43" s="1122"/>
      <c r="M43" s="1122"/>
      <c r="N43" s="1122"/>
      <c r="O43" s="1123"/>
      <c r="P43" s="423"/>
    </row>
    <row r="44" spans="1:16" s="117" customFormat="1" ht="16.899999999999999" customHeight="1" x14ac:dyDescent="0.25">
      <c r="A44" s="422"/>
      <c r="B44" s="424"/>
      <c r="C44" s="424"/>
      <c r="D44" s="424"/>
      <c r="E44" s="424"/>
      <c r="F44" s="424"/>
      <c r="G44" s="424"/>
      <c r="H44" s="424"/>
      <c r="I44" s="424"/>
      <c r="J44" s="424"/>
      <c r="K44" s="424"/>
      <c r="L44" s="424"/>
      <c r="M44" s="424"/>
      <c r="N44" s="424"/>
      <c r="O44" s="424"/>
      <c r="P44" s="423"/>
    </row>
    <row r="45" spans="1:16" s="388" customFormat="1" ht="18.600000000000001" customHeight="1" x14ac:dyDescent="0.25">
      <c r="A45" s="375"/>
      <c r="B45" s="377"/>
      <c r="C45" s="377"/>
      <c r="D45" s="377"/>
      <c r="E45" s="377"/>
      <c r="F45" s="377"/>
      <c r="G45" s="377"/>
      <c r="H45" s="377"/>
      <c r="I45" s="377"/>
      <c r="J45" s="377"/>
      <c r="K45" s="377"/>
      <c r="L45" s="377"/>
      <c r="M45" s="377"/>
      <c r="N45" s="377"/>
      <c r="O45" s="377"/>
      <c r="P45" s="378"/>
    </row>
    <row r="46" spans="1:16" ht="25.5" customHeight="1" x14ac:dyDescent="0.2">
      <c r="A46" s="1126" t="s">
        <v>715</v>
      </c>
      <c r="B46" s="1127"/>
      <c r="C46" s="1127"/>
      <c r="D46" s="1127"/>
      <c r="E46" s="1127"/>
      <c r="F46" s="1127"/>
      <c r="G46" s="1127"/>
      <c r="H46" s="1127"/>
      <c r="I46" s="1127"/>
      <c r="J46" s="1127"/>
      <c r="K46" s="1127"/>
      <c r="L46" s="1127"/>
      <c r="M46" s="1127"/>
      <c r="N46" s="1127"/>
      <c r="O46" s="1127"/>
      <c r="P46" s="1128"/>
    </row>
    <row r="47" spans="1:16" ht="14.45" customHeight="1" x14ac:dyDescent="0.25">
      <c r="A47" s="444"/>
      <c r="B47" s="445" t="s">
        <v>716</v>
      </c>
      <c r="C47" s="445"/>
      <c r="D47" s="445"/>
      <c r="E47" s="445"/>
      <c r="F47" s="445"/>
      <c r="G47" s="445"/>
      <c r="H47" s="445"/>
      <c r="I47" s="445"/>
      <c r="J47" s="445"/>
      <c r="K47" s="445"/>
      <c r="L47" s="445"/>
      <c r="M47" s="445"/>
      <c r="N47" s="445"/>
      <c r="O47" s="445"/>
      <c r="P47" s="423"/>
    </row>
    <row r="48" spans="1:16" ht="77.45" customHeight="1" x14ac:dyDescent="0.25">
      <c r="A48" s="1114" t="s">
        <v>14</v>
      </c>
      <c r="B48" s="1129" t="s">
        <v>717</v>
      </c>
      <c r="C48" s="1130"/>
      <c r="D48" s="1110" t="s">
        <v>718</v>
      </c>
      <c r="E48" s="1110" t="s">
        <v>719</v>
      </c>
      <c r="F48" s="1110" t="s">
        <v>720</v>
      </c>
      <c r="G48" s="1110" t="s">
        <v>721</v>
      </c>
      <c r="H48" s="1111"/>
      <c r="I48" s="1110" t="s">
        <v>722</v>
      </c>
      <c r="J48" s="1114" t="s">
        <v>723</v>
      </c>
      <c r="K48" s="1116" t="s">
        <v>193</v>
      </c>
      <c r="L48" s="1117"/>
      <c r="M48" s="1117"/>
      <c r="N48" s="1117"/>
      <c r="O48" s="1117"/>
      <c r="P48" s="423"/>
    </row>
    <row r="49" spans="1:16" ht="23.1" customHeight="1" x14ac:dyDescent="0.25">
      <c r="A49" s="1115"/>
      <c r="B49" s="1112"/>
      <c r="C49" s="1113"/>
      <c r="D49" s="1112"/>
      <c r="E49" s="1112"/>
      <c r="F49" s="1112"/>
      <c r="G49" s="1112"/>
      <c r="H49" s="1113"/>
      <c r="I49" s="1112"/>
      <c r="J49" s="1115"/>
      <c r="K49" s="446" t="s">
        <v>29</v>
      </c>
      <c r="L49" s="446" t="s">
        <v>30</v>
      </c>
      <c r="M49" s="446" t="s">
        <v>31</v>
      </c>
      <c r="N49" s="446" t="s">
        <v>32</v>
      </c>
      <c r="O49" s="446" t="s">
        <v>194</v>
      </c>
      <c r="P49" s="423"/>
    </row>
    <row r="50" spans="1:16" ht="25.5" customHeight="1" x14ac:dyDescent="0.25">
      <c r="A50" s="389">
        <v>1</v>
      </c>
      <c r="B50" s="1118"/>
      <c r="C50" s="1119"/>
      <c r="D50" s="390"/>
      <c r="E50" s="391"/>
      <c r="F50" s="391"/>
      <c r="G50" s="1118"/>
      <c r="H50" s="1119"/>
      <c r="I50" s="391"/>
      <c r="J50" s="390"/>
      <c r="K50" s="447"/>
      <c r="L50" s="447"/>
      <c r="M50" s="447"/>
      <c r="N50" s="447"/>
      <c r="O50" s="447"/>
      <c r="P50" s="423"/>
    </row>
    <row r="51" spans="1:16" ht="22.5" customHeight="1" x14ac:dyDescent="0.25">
      <c r="A51" s="392">
        <v>2</v>
      </c>
      <c r="B51" s="1118"/>
      <c r="C51" s="1119"/>
      <c r="D51" s="390"/>
      <c r="E51" s="391"/>
      <c r="F51" s="391"/>
      <c r="G51" s="1118"/>
      <c r="H51" s="1119"/>
      <c r="I51" s="391"/>
      <c r="J51" s="390"/>
      <c r="K51" s="447"/>
      <c r="L51" s="447"/>
      <c r="M51" s="393"/>
      <c r="N51" s="393"/>
      <c r="O51" s="393"/>
      <c r="P51" s="423"/>
    </row>
    <row r="52" spans="1:16" ht="22.5" customHeight="1" x14ac:dyDescent="0.25">
      <c r="A52" s="392">
        <v>3</v>
      </c>
      <c r="B52" s="1118"/>
      <c r="C52" s="1119"/>
      <c r="D52" s="390"/>
      <c r="E52" s="391"/>
      <c r="F52" s="391"/>
      <c r="G52" s="1118"/>
      <c r="H52" s="1119"/>
      <c r="I52" s="391"/>
      <c r="J52" s="390"/>
      <c r="K52" s="447"/>
      <c r="L52" s="447"/>
      <c r="M52" s="393"/>
      <c r="N52" s="393"/>
      <c r="O52" s="393"/>
      <c r="P52" s="423"/>
    </row>
    <row r="53" spans="1:16" ht="22.5" customHeight="1" x14ac:dyDescent="0.25">
      <c r="A53" s="392">
        <v>4</v>
      </c>
      <c r="B53" s="1118"/>
      <c r="C53" s="1119"/>
      <c r="D53" s="390"/>
      <c r="E53" s="394"/>
      <c r="F53" s="394"/>
      <c r="G53" s="1118"/>
      <c r="H53" s="1119"/>
      <c r="I53" s="394"/>
      <c r="J53" s="390"/>
      <c r="K53" s="447"/>
      <c r="L53" s="447"/>
      <c r="M53" s="393"/>
      <c r="N53" s="393"/>
      <c r="O53" s="393"/>
      <c r="P53" s="423"/>
    </row>
    <row r="54" spans="1:16" ht="22.5" customHeight="1" x14ac:dyDescent="0.25">
      <c r="A54" s="392">
        <v>5</v>
      </c>
      <c r="B54" s="1118"/>
      <c r="C54" s="1119"/>
      <c r="D54" s="390"/>
      <c r="E54" s="391"/>
      <c r="F54" s="391"/>
      <c r="G54" s="1118"/>
      <c r="H54" s="1119"/>
      <c r="I54" s="391"/>
      <c r="J54" s="390"/>
      <c r="K54" s="447"/>
      <c r="L54" s="447"/>
      <c r="M54" s="393"/>
      <c r="N54" s="393"/>
      <c r="O54" s="393"/>
      <c r="P54" s="423"/>
    </row>
    <row r="55" spans="1:16" ht="25.9" customHeight="1" x14ac:dyDescent="0.25">
      <c r="A55" s="444"/>
      <c r="B55" s="1131" t="s">
        <v>724</v>
      </c>
      <c r="C55" s="1132"/>
      <c r="D55" s="1132"/>
      <c r="E55" s="1132"/>
      <c r="F55" s="1132"/>
      <c r="G55" s="1132"/>
      <c r="H55" s="1132"/>
      <c r="I55" s="1132"/>
      <c r="J55" s="1132"/>
      <c r="K55" s="1132"/>
      <c r="L55" s="1132"/>
      <c r="M55" s="1132"/>
      <c r="N55" s="1132"/>
      <c r="O55" s="1132"/>
      <c r="P55" s="423"/>
    </row>
    <row r="56" spans="1:16" ht="47.45" customHeight="1" x14ac:dyDescent="0.25">
      <c r="A56" s="444"/>
      <c r="B56" s="1133" t="s">
        <v>725</v>
      </c>
      <c r="C56" s="1134"/>
      <c r="D56" s="1134"/>
      <c r="E56" s="1134"/>
      <c r="F56" s="1134"/>
      <c r="G56" s="1134"/>
      <c r="H56" s="1134"/>
      <c r="I56" s="1134"/>
      <c r="J56" s="1134"/>
      <c r="K56" s="1134"/>
      <c r="L56" s="1134"/>
      <c r="M56" s="1134"/>
      <c r="N56" s="1134"/>
      <c r="O56" s="1134"/>
      <c r="P56" s="423"/>
    </row>
    <row r="57" spans="1:16" ht="7.9" customHeight="1" x14ac:dyDescent="0.25">
      <c r="A57" s="444"/>
      <c r="B57" s="448"/>
      <c r="C57" s="448"/>
      <c r="D57" s="448"/>
      <c r="E57" s="448"/>
      <c r="F57" s="448"/>
      <c r="G57" s="448"/>
      <c r="H57" s="448"/>
      <c r="I57" s="448"/>
      <c r="J57" s="448"/>
      <c r="K57" s="448"/>
      <c r="L57" s="448"/>
      <c r="M57" s="448"/>
      <c r="N57" s="448"/>
      <c r="O57" s="448"/>
      <c r="P57" s="423"/>
    </row>
    <row r="58" spans="1:16" ht="26.1" customHeight="1" x14ac:dyDescent="0.25">
      <c r="A58" s="444"/>
      <c r="B58" s="1135" t="s">
        <v>726</v>
      </c>
      <c r="C58" s="1136"/>
      <c r="D58" s="1136"/>
      <c r="E58" s="1136"/>
      <c r="F58" s="1136"/>
      <c r="G58" s="1136"/>
      <c r="H58" s="1136"/>
      <c r="I58" s="1136"/>
      <c r="J58" s="1136"/>
      <c r="K58" s="1136"/>
      <c r="L58" s="1136"/>
      <c r="M58" s="1136"/>
      <c r="N58" s="1136"/>
      <c r="O58" s="1136"/>
      <c r="P58" s="423"/>
    </row>
    <row r="59" spans="1:16" s="388" customFormat="1" ht="18" customHeight="1" x14ac:dyDescent="0.25">
      <c r="A59" s="1137"/>
      <c r="B59" s="1138"/>
      <c r="C59" s="1138"/>
      <c r="D59" s="1138"/>
      <c r="E59" s="1138"/>
      <c r="F59" s="1138"/>
      <c r="G59" s="1138"/>
      <c r="H59" s="1138"/>
      <c r="I59" s="1138"/>
      <c r="J59" s="1138"/>
      <c r="K59" s="1138"/>
      <c r="L59" s="1138"/>
      <c r="M59" s="1138"/>
      <c r="N59" s="1138"/>
      <c r="O59" s="1138"/>
      <c r="P59" s="395"/>
    </row>
    <row r="60" spans="1:16" ht="23.45" customHeight="1" x14ac:dyDescent="0.2">
      <c r="A60" s="1126" t="s">
        <v>727</v>
      </c>
      <c r="B60" s="1127"/>
      <c r="C60" s="1127"/>
      <c r="D60" s="1127"/>
      <c r="E60" s="1127"/>
      <c r="F60" s="1127"/>
      <c r="G60" s="1127"/>
      <c r="H60" s="1127"/>
      <c r="I60" s="1127"/>
      <c r="J60" s="1127"/>
      <c r="K60" s="1127"/>
      <c r="L60" s="1127"/>
      <c r="M60" s="1127"/>
      <c r="N60" s="1127"/>
      <c r="O60" s="1127"/>
      <c r="P60" s="1128"/>
    </row>
    <row r="61" spans="1:16" ht="6.6" customHeight="1" x14ac:dyDescent="0.25">
      <c r="A61" s="422"/>
      <c r="B61" s="424"/>
      <c r="C61" s="424"/>
      <c r="D61" s="424"/>
      <c r="E61" s="424"/>
      <c r="F61" s="424"/>
      <c r="G61" s="424"/>
      <c r="H61" s="424"/>
      <c r="I61" s="424"/>
      <c r="J61" s="424"/>
      <c r="K61" s="424"/>
      <c r="L61" s="424"/>
      <c r="M61" s="424"/>
      <c r="N61" s="424"/>
      <c r="O61" s="424"/>
      <c r="P61" s="423"/>
    </row>
    <row r="62" spans="1:16" ht="15.6" customHeight="1" x14ac:dyDescent="0.25">
      <c r="A62" s="422"/>
      <c r="B62" s="430" t="s">
        <v>728</v>
      </c>
      <c r="C62" s="424"/>
      <c r="D62" s="424"/>
      <c r="E62" s="424"/>
      <c r="F62" s="424"/>
      <c r="G62" s="424"/>
      <c r="H62" s="424"/>
      <c r="I62" s="424"/>
      <c r="J62" s="424"/>
      <c r="K62" s="424"/>
      <c r="L62" s="424"/>
      <c r="M62" s="424"/>
      <c r="N62" s="424"/>
      <c r="O62" s="424"/>
      <c r="P62" s="423"/>
    </row>
    <row r="63" spans="1:16" ht="18.600000000000001" customHeight="1" x14ac:dyDescent="0.25">
      <c r="A63" s="422"/>
      <c r="B63" s="1154" t="s">
        <v>729</v>
      </c>
      <c r="C63" s="1155"/>
      <c r="D63" s="1156"/>
      <c r="E63" s="1147"/>
      <c r="F63" s="1149"/>
      <c r="G63" s="424"/>
      <c r="H63" s="179"/>
      <c r="I63" s="449" t="s">
        <v>730</v>
      </c>
      <c r="J63" s="449"/>
      <c r="K63" s="449"/>
      <c r="L63" s="390"/>
      <c r="M63" s="179"/>
      <c r="N63" s="424"/>
      <c r="O63" s="424"/>
      <c r="P63" s="450"/>
    </row>
    <row r="64" spans="1:16" s="299" customFormat="1" ht="18.600000000000001" customHeight="1" x14ac:dyDescent="0.25">
      <c r="A64" s="422"/>
      <c r="B64" s="1157" t="s">
        <v>731</v>
      </c>
      <c r="C64" s="1158"/>
      <c r="D64" s="1159"/>
      <c r="E64" s="1147"/>
      <c r="F64" s="1149"/>
      <c r="G64" s="424"/>
      <c r="H64" s="184"/>
      <c r="I64" s="1160" t="s">
        <v>732</v>
      </c>
      <c r="J64" s="1158"/>
      <c r="K64" s="1158"/>
      <c r="L64" s="1158"/>
      <c r="M64" s="1158"/>
      <c r="N64" s="1159"/>
      <c r="O64" s="1161"/>
      <c r="P64" s="451"/>
    </row>
    <row r="65" spans="1:16" ht="18.600000000000001" customHeight="1" x14ac:dyDescent="0.25">
      <c r="A65" s="422"/>
      <c r="B65" s="1157" t="s">
        <v>733</v>
      </c>
      <c r="C65" s="1158"/>
      <c r="D65" s="1159"/>
      <c r="E65" s="1147"/>
      <c r="F65" s="1149"/>
      <c r="G65" s="424"/>
      <c r="H65" s="429"/>
      <c r="I65" s="1158"/>
      <c r="J65" s="1158"/>
      <c r="K65" s="1158"/>
      <c r="L65" s="1158"/>
      <c r="M65" s="1158"/>
      <c r="N65" s="1159"/>
      <c r="O65" s="1161"/>
      <c r="P65" s="423"/>
    </row>
    <row r="66" spans="1:16" ht="7.5" customHeight="1" x14ac:dyDescent="0.25">
      <c r="A66" s="422"/>
      <c r="B66" s="452"/>
      <c r="C66" s="449"/>
      <c r="D66" s="449"/>
      <c r="E66" s="429"/>
      <c r="F66" s="429"/>
      <c r="G66" s="429"/>
      <c r="H66" s="429"/>
      <c r="I66" s="449"/>
      <c r="J66" s="449"/>
      <c r="K66" s="449"/>
      <c r="L66" s="449"/>
      <c r="M66" s="449"/>
      <c r="N66" s="449"/>
      <c r="O66" s="449"/>
      <c r="P66" s="423"/>
    </row>
    <row r="67" spans="1:16" ht="30.6" customHeight="1" x14ac:dyDescent="0.25">
      <c r="A67" s="453"/>
      <c r="B67" s="1139" t="s">
        <v>734</v>
      </c>
      <c r="C67" s="1140"/>
      <c r="D67" s="1140"/>
      <c r="E67" s="1141" t="s">
        <v>735</v>
      </c>
      <c r="F67" s="1142"/>
      <c r="G67" s="1142"/>
      <c r="H67" s="1142"/>
      <c r="I67" s="454" t="s">
        <v>85</v>
      </c>
      <c r="J67" s="1143" t="s">
        <v>736</v>
      </c>
      <c r="K67" s="1144"/>
      <c r="L67" s="1145" t="s">
        <v>737</v>
      </c>
      <c r="M67" s="1146"/>
      <c r="N67" s="1146"/>
      <c r="O67" s="1146"/>
      <c r="P67" s="423"/>
    </row>
    <row r="68" spans="1:16" ht="21.6" customHeight="1" x14ac:dyDescent="0.25">
      <c r="A68" s="422"/>
      <c r="B68" s="1147"/>
      <c r="C68" s="1148"/>
      <c r="D68" s="1149"/>
      <c r="E68" s="1150"/>
      <c r="F68" s="1151"/>
      <c r="G68" s="1151"/>
      <c r="H68" s="1152"/>
      <c r="I68" s="390"/>
      <c r="J68" s="1153"/>
      <c r="K68" s="1153"/>
      <c r="L68" s="1153"/>
      <c r="M68" s="1153"/>
      <c r="N68" s="1153"/>
      <c r="O68" s="1153"/>
      <c r="P68" s="423"/>
    </row>
    <row r="69" spans="1:16" ht="21.6" customHeight="1" x14ac:dyDescent="0.25">
      <c r="A69" s="422"/>
      <c r="B69" s="1147"/>
      <c r="C69" s="1148"/>
      <c r="D69" s="1149"/>
      <c r="E69" s="1150"/>
      <c r="F69" s="1151"/>
      <c r="G69" s="1151"/>
      <c r="H69" s="1152"/>
      <c r="I69" s="390"/>
      <c r="J69" s="1153"/>
      <c r="K69" s="1153"/>
      <c r="L69" s="1153"/>
      <c r="M69" s="1153"/>
      <c r="N69" s="1153"/>
      <c r="O69" s="1153"/>
      <c r="P69" s="423"/>
    </row>
    <row r="70" spans="1:16" ht="21.6" customHeight="1" x14ac:dyDescent="0.25">
      <c r="A70" s="422"/>
      <c r="B70" s="1147"/>
      <c r="C70" s="1148"/>
      <c r="D70" s="1149"/>
      <c r="E70" s="1150"/>
      <c r="F70" s="1151"/>
      <c r="G70" s="1151"/>
      <c r="H70" s="1152"/>
      <c r="I70" s="390"/>
      <c r="J70" s="1153"/>
      <c r="K70" s="1153"/>
      <c r="L70" s="1153"/>
      <c r="M70" s="1153"/>
      <c r="N70" s="1153"/>
      <c r="O70" s="1153"/>
      <c r="P70" s="423"/>
    </row>
    <row r="71" spans="1:16" ht="18.600000000000001" customHeight="1" x14ac:dyDescent="0.25">
      <c r="A71" s="422"/>
      <c r="B71" s="439" t="s">
        <v>738</v>
      </c>
      <c r="C71" s="455"/>
      <c r="D71" s="455"/>
      <c r="E71" s="455"/>
      <c r="F71" s="455"/>
      <c r="G71" s="455"/>
      <c r="H71" s="455"/>
      <c r="I71" s="1162" t="s">
        <v>739</v>
      </c>
      <c r="J71" s="1163"/>
      <c r="K71" s="1163"/>
      <c r="L71" s="1163"/>
      <c r="M71" s="1163"/>
      <c r="N71" s="1163"/>
      <c r="O71" s="1163"/>
      <c r="P71" s="423"/>
    </row>
    <row r="72" spans="1:16" ht="27.95" customHeight="1" x14ac:dyDescent="0.25">
      <c r="A72" s="444"/>
      <c r="B72" s="1164" t="s">
        <v>740</v>
      </c>
      <c r="C72" s="1165"/>
      <c r="D72" s="1165"/>
      <c r="E72" s="1165"/>
      <c r="F72" s="1165"/>
      <c r="G72" s="1165"/>
      <c r="H72" s="1165"/>
      <c r="I72" s="1165"/>
      <c r="J72" s="1165"/>
      <c r="K72" s="1165"/>
      <c r="L72" s="1165"/>
      <c r="M72" s="1165"/>
      <c r="N72" s="1165"/>
      <c r="O72" s="1165"/>
      <c r="P72" s="423"/>
    </row>
    <row r="73" spans="1:16" ht="35.450000000000003" customHeight="1" x14ac:dyDescent="0.25">
      <c r="A73" s="444"/>
      <c r="B73" s="1121"/>
      <c r="C73" s="1122"/>
      <c r="D73" s="1122"/>
      <c r="E73" s="1122"/>
      <c r="F73" s="1122"/>
      <c r="G73" s="1122"/>
      <c r="H73" s="1122"/>
      <c r="I73" s="1122"/>
      <c r="J73" s="1122"/>
      <c r="K73" s="1122"/>
      <c r="L73" s="1122"/>
      <c r="M73" s="1122"/>
      <c r="N73" s="1122"/>
      <c r="O73" s="1123"/>
      <c r="P73" s="423"/>
    </row>
    <row r="74" spans="1:16" ht="30" customHeight="1" x14ac:dyDescent="0.25">
      <c r="A74" s="444"/>
      <c r="B74" s="1166" t="s">
        <v>741</v>
      </c>
      <c r="C74" s="1167"/>
      <c r="D74" s="1167"/>
      <c r="E74" s="1167"/>
      <c r="F74" s="1167"/>
      <c r="G74" s="1167"/>
      <c r="H74" s="1167"/>
      <c r="I74" s="1167"/>
      <c r="J74" s="1167"/>
      <c r="K74" s="1167"/>
      <c r="L74" s="1167"/>
      <c r="M74" s="1167"/>
      <c r="N74" s="1167"/>
      <c r="O74" s="1167"/>
      <c r="P74" s="423"/>
    </row>
    <row r="75" spans="1:16" ht="15" x14ac:dyDescent="0.25">
      <c r="A75" s="456"/>
      <c r="B75" s="1168" t="s">
        <v>742</v>
      </c>
      <c r="C75" s="1169"/>
      <c r="D75" s="1169"/>
      <c r="E75" s="1168" t="s">
        <v>743</v>
      </c>
      <c r="F75" s="1169"/>
      <c r="G75" s="1169"/>
      <c r="H75" s="1169"/>
      <c r="I75" s="1169"/>
      <c r="J75" s="1169"/>
      <c r="K75" s="1170" t="s">
        <v>744</v>
      </c>
      <c r="L75" s="1171"/>
      <c r="M75" s="1171"/>
      <c r="N75" s="1171"/>
      <c r="O75" s="1171"/>
      <c r="P75" s="423"/>
    </row>
    <row r="76" spans="1:16" ht="21" customHeight="1" x14ac:dyDescent="0.25">
      <c r="A76" s="444"/>
      <c r="B76" s="1178"/>
      <c r="C76" s="1178"/>
      <c r="D76" s="1178"/>
      <c r="E76" s="1179"/>
      <c r="F76" s="1179"/>
      <c r="G76" s="1179"/>
      <c r="H76" s="1179"/>
      <c r="I76" s="1179"/>
      <c r="J76" s="1179"/>
      <c r="K76" s="1180"/>
      <c r="L76" s="1181"/>
      <c r="M76" s="1181"/>
      <c r="N76" s="1181"/>
      <c r="O76" s="1182"/>
      <c r="P76" s="423"/>
    </row>
    <row r="77" spans="1:16" ht="21" customHeight="1" x14ac:dyDescent="0.25">
      <c r="A77" s="444"/>
      <c r="B77" s="1178"/>
      <c r="C77" s="1178"/>
      <c r="D77" s="1178"/>
      <c r="E77" s="1179"/>
      <c r="F77" s="1179"/>
      <c r="G77" s="1179"/>
      <c r="H77" s="1179"/>
      <c r="I77" s="1179"/>
      <c r="J77" s="1179"/>
      <c r="K77" s="1180"/>
      <c r="L77" s="1181"/>
      <c r="M77" s="1181"/>
      <c r="N77" s="1181"/>
      <c r="O77" s="1182"/>
      <c r="P77" s="423"/>
    </row>
    <row r="78" spans="1:16" ht="14.45" customHeight="1" x14ac:dyDescent="0.25">
      <c r="A78" s="444"/>
      <c r="B78" s="439" t="s">
        <v>745</v>
      </c>
      <c r="C78" s="437"/>
      <c r="D78" s="437"/>
      <c r="E78" s="437"/>
      <c r="F78" s="437"/>
      <c r="G78" s="437"/>
      <c r="H78" s="437"/>
      <c r="I78" s="437"/>
      <c r="J78" s="437"/>
      <c r="K78" s="437"/>
      <c r="L78" s="437"/>
      <c r="M78" s="437"/>
      <c r="N78" s="437"/>
      <c r="O78" s="437"/>
      <c r="P78" s="423"/>
    </row>
    <row r="79" spans="1:16" ht="14.45" customHeight="1" x14ac:dyDescent="0.25">
      <c r="A79" s="422"/>
      <c r="B79" s="439" t="s">
        <v>738</v>
      </c>
      <c r="C79" s="455"/>
      <c r="D79" s="455"/>
      <c r="E79" s="455"/>
      <c r="F79" s="455"/>
      <c r="G79" s="455"/>
      <c r="H79" s="455"/>
      <c r="I79" s="455"/>
      <c r="J79" s="455"/>
      <c r="K79" s="455"/>
      <c r="L79" s="424"/>
      <c r="M79" s="424"/>
      <c r="N79" s="424"/>
      <c r="O79" s="424"/>
      <c r="P79" s="423"/>
    </row>
    <row r="80" spans="1:16" ht="9" customHeight="1" x14ac:dyDescent="0.25">
      <c r="A80" s="422"/>
      <c r="B80" s="437"/>
      <c r="C80" s="455"/>
      <c r="D80" s="455"/>
      <c r="E80" s="455"/>
      <c r="F80" s="455"/>
      <c r="G80" s="455"/>
      <c r="H80" s="455"/>
      <c r="I80" s="455"/>
      <c r="J80" s="455"/>
      <c r="K80" s="455"/>
      <c r="L80" s="424"/>
      <c r="M80" s="424"/>
      <c r="N80" s="424"/>
      <c r="O80" s="424"/>
      <c r="P80" s="423"/>
    </row>
    <row r="81" spans="1:17" ht="121.9" customHeight="1" x14ac:dyDescent="0.25">
      <c r="A81" s="422"/>
      <c r="B81" s="1185" t="s">
        <v>746</v>
      </c>
      <c r="C81" s="1106"/>
      <c r="D81" s="1106"/>
      <c r="E81" s="1106"/>
      <c r="F81" s="1106"/>
      <c r="G81" s="1106"/>
      <c r="H81" s="1106"/>
      <c r="I81" s="1106"/>
      <c r="J81" s="1106"/>
      <c r="K81" s="1106"/>
      <c r="L81" s="1106"/>
      <c r="M81" s="1106"/>
      <c r="N81" s="1106"/>
      <c r="O81" s="1107"/>
      <c r="P81" s="423"/>
    </row>
    <row r="82" spans="1:17" ht="15.6" customHeight="1" x14ac:dyDescent="0.25">
      <c r="A82" s="422"/>
      <c r="B82" s="457"/>
      <c r="C82" s="457"/>
      <c r="D82" s="457"/>
      <c r="E82" s="457"/>
      <c r="F82" s="1186"/>
      <c r="G82" s="1132"/>
      <c r="H82" s="1132"/>
      <c r="I82" s="1132"/>
      <c r="J82" s="1132"/>
      <c r="K82" s="1132"/>
      <c r="L82" s="1132"/>
      <c r="M82" s="1132"/>
      <c r="N82" s="1132"/>
      <c r="O82" s="1132"/>
      <c r="P82" s="423"/>
    </row>
    <row r="83" spans="1:17" ht="25.15" customHeight="1" x14ac:dyDescent="0.2">
      <c r="A83" s="1126" t="s">
        <v>747</v>
      </c>
      <c r="B83" s="1127"/>
      <c r="C83" s="1127"/>
      <c r="D83" s="1127"/>
      <c r="E83" s="1127"/>
      <c r="F83" s="1127"/>
      <c r="G83" s="1127"/>
      <c r="H83" s="1127"/>
      <c r="I83" s="1127"/>
      <c r="J83" s="1127"/>
      <c r="K83" s="1127"/>
      <c r="L83" s="1127"/>
      <c r="M83" s="1127"/>
      <c r="N83" s="1127"/>
      <c r="O83" s="1127"/>
      <c r="P83" s="1128"/>
      <c r="Q83" s="1172"/>
    </row>
    <row r="84" spans="1:17" ht="21.6" customHeight="1" x14ac:dyDescent="0.2">
      <c r="A84" s="434"/>
      <c r="B84" s="429" t="s">
        <v>748</v>
      </c>
      <c r="C84" s="438"/>
      <c r="D84" s="438"/>
      <c r="E84" s="438"/>
      <c r="F84" s="438"/>
      <c r="G84" s="438"/>
      <c r="H84" s="438"/>
      <c r="I84" s="1074" t="s">
        <v>749</v>
      </c>
      <c r="J84" s="1075"/>
      <c r="K84" s="1075"/>
      <c r="L84" s="438"/>
      <c r="M84" s="1173"/>
      <c r="N84" s="1173"/>
      <c r="O84" s="1173"/>
      <c r="P84" s="436"/>
      <c r="Q84" s="1172"/>
    </row>
    <row r="85" spans="1:17" ht="21.6" customHeight="1" x14ac:dyDescent="0.25">
      <c r="A85" s="185"/>
      <c r="B85" s="1174" t="s">
        <v>750</v>
      </c>
      <c r="C85" s="1175"/>
      <c r="D85" s="1175"/>
      <c r="E85" s="1175"/>
      <c r="F85" s="1175"/>
      <c r="G85" s="1175"/>
      <c r="H85" s="458"/>
      <c r="I85" s="1176" t="s">
        <v>751</v>
      </c>
      <c r="J85" s="1177"/>
      <c r="K85" s="1177"/>
      <c r="L85" s="1177"/>
      <c r="M85" s="1173"/>
      <c r="N85" s="1173"/>
      <c r="O85" s="1173"/>
      <c r="P85" s="423"/>
      <c r="Q85" s="1172"/>
    </row>
    <row r="86" spans="1:17" ht="21.6" customHeight="1" x14ac:dyDescent="0.2">
      <c r="A86" s="459"/>
      <c r="B86" s="1175"/>
      <c r="C86" s="1175"/>
      <c r="D86" s="1175"/>
      <c r="E86" s="1175"/>
      <c r="F86" s="1175"/>
      <c r="G86" s="1175"/>
      <c r="H86" s="458"/>
      <c r="I86" s="1176" t="s">
        <v>752</v>
      </c>
      <c r="J86" s="1177"/>
      <c r="K86" s="1177"/>
      <c r="L86" s="1177"/>
      <c r="M86" s="1173"/>
      <c r="N86" s="1173"/>
      <c r="O86" s="1173"/>
      <c r="P86" s="436"/>
      <c r="Q86" s="1172"/>
    </row>
    <row r="87" spans="1:17" ht="21.6" customHeight="1" x14ac:dyDescent="0.25">
      <c r="A87" s="453"/>
      <c r="B87" s="184"/>
      <c r="C87" s="184"/>
      <c r="D87" s="184"/>
      <c r="E87" s="184"/>
      <c r="F87" s="184"/>
      <c r="G87" s="184"/>
      <c r="H87" s="435"/>
      <c r="I87" s="1074" t="s">
        <v>753</v>
      </c>
      <c r="J87" s="1075"/>
      <c r="K87" s="1075"/>
      <c r="L87" s="1075"/>
      <c r="M87" s="1173"/>
      <c r="N87" s="1173"/>
      <c r="O87" s="1173"/>
      <c r="P87" s="451"/>
      <c r="Q87" s="1172"/>
    </row>
    <row r="88" spans="1:17" ht="13.15" customHeight="1" x14ac:dyDescent="0.25">
      <c r="A88" s="453"/>
      <c r="B88" s="439" t="s">
        <v>754</v>
      </c>
      <c r="C88" s="184"/>
      <c r="D88" s="184"/>
      <c r="E88" s="184"/>
      <c r="F88" s="184"/>
      <c r="G88" s="184"/>
      <c r="H88" s="435"/>
      <c r="I88" s="455"/>
      <c r="J88" s="455"/>
      <c r="K88" s="455"/>
      <c r="L88" s="455"/>
      <c r="M88" s="455"/>
      <c r="N88" s="455"/>
      <c r="O88" s="455"/>
      <c r="P88" s="451"/>
      <c r="Q88" s="1172"/>
    </row>
    <row r="89" spans="1:17" ht="22.9" customHeight="1" x14ac:dyDescent="0.2">
      <c r="A89" s="1126" t="s">
        <v>755</v>
      </c>
      <c r="B89" s="1127"/>
      <c r="C89" s="1127"/>
      <c r="D89" s="1127"/>
      <c r="E89" s="1127"/>
      <c r="F89" s="1127"/>
      <c r="G89" s="1127"/>
      <c r="H89" s="1127"/>
      <c r="I89" s="1127"/>
      <c r="J89" s="1127"/>
      <c r="K89" s="1127"/>
      <c r="L89" s="1127"/>
      <c r="M89" s="1127"/>
      <c r="N89" s="1127"/>
      <c r="O89" s="1127"/>
      <c r="P89" s="1128"/>
      <c r="Q89" s="1172"/>
    </row>
    <row r="90" spans="1:17" ht="8.4499999999999993" customHeight="1" x14ac:dyDescent="0.2">
      <c r="A90" s="185"/>
      <c r="B90" s="186"/>
      <c r="C90" s="186"/>
      <c r="D90" s="186"/>
      <c r="E90" s="186"/>
      <c r="F90" s="186"/>
      <c r="G90" s="186"/>
      <c r="H90" s="186"/>
      <c r="I90" s="186"/>
      <c r="J90" s="186"/>
      <c r="K90" s="186"/>
      <c r="L90" s="186"/>
      <c r="M90" s="186"/>
      <c r="N90" s="186"/>
      <c r="O90" s="186"/>
      <c r="P90" s="460"/>
      <c r="Q90" s="1172"/>
    </row>
    <row r="91" spans="1:17" ht="19.899999999999999" customHeight="1" x14ac:dyDescent="0.25">
      <c r="A91" s="422"/>
      <c r="B91" s="1183" t="s">
        <v>12</v>
      </c>
      <c r="C91" s="1155"/>
      <c r="D91" s="1156"/>
      <c r="E91" s="1184"/>
      <c r="F91" s="1184"/>
      <c r="G91" s="424"/>
      <c r="H91" s="1160" t="s">
        <v>756</v>
      </c>
      <c r="I91" s="1159"/>
      <c r="J91" s="396"/>
      <c r="K91" s="186"/>
      <c r="L91" s="186"/>
      <c r="M91" s="179"/>
      <c r="N91" s="424"/>
      <c r="O91" s="424"/>
      <c r="P91" s="450"/>
      <c r="Q91" s="1172"/>
    </row>
    <row r="92" spans="1:17" ht="19.899999999999999" customHeight="1" x14ac:dyDescent="0.25">
      <c r="A92" s="422"/>
      <c r="B92" s="1160" t="s">
        <v>757</v>
      </c>
      <c r="C92" s="1158"/>
      <c r="D92" s="1159"/>
      <c r="E92" s="1188"/>
      <c r="F92" s="1190"/>
      <c r="G92" s="424"/>
      <c r="H92" s="429" t="s">
        <v>758</v>
      </c>
      <c r="I92" s="429"/>
      <c r="J92" s="429"/>
      <c r="K92" s="429"/>
      <c r="L92" s="429"/>
      <c r="M92" s="1184"/>
      <c r="N92" s="1184"/>
      <c r="O92" s="1184"/>
      <c r="P92" s="451"/>
      <c r="Q92" s="1172"/>
    </row>
    <row r="93" spans="1:17" ht="19.899999999999999" customHeight="1" x14ac:dyDescent="0.25">
      <c r="A93" s="422"/>
      <c r="B93" s="449"/>
      <c r="C93" s="449"/>
      <c r="D93" s="449"/>
      <c r="E93" s="449"/>
      <c r="F93" s="461"/>
      <c r="G93" s="187"/>
      <c r="H93" s="437"/>
      <c r="I93" s="440" t="s">
        <v>759</v>
      </c>
      <c r="J93" s="1193"/>
      <c r="K93" s="1194"/>
      <c r="L93" s="1195"/>
      <c r="M93" s="1188"/>
      <c r="N93" s="1189"/>
      <c r="O93" s="1190"/>
      <c r="P93" s="451"/>
      <c r="Q93" s="1172"/>
    </row>
    <row r="94" spans="1:17" ht="19.899999999999999" customHeight="1" x14ac:dyDescent="0.25">
      <c r="A94" s="422"/>
      <c r="B94" s="1160" t="s">
        <v>760</v>
      </c>
      <c r="C94" s="1158"/>
      <c r="D94" s="1187"/>
      <c r="E94" s="1187"/>
      <c r="F94" s="1187"/>
      <c r="G94" s="424"/>
      <c r="H94" s="429" t="s">
        <v>761</v>
      </c>
      <c r="I94" s="429"/>
      <c r="J94" s="429"/>
      <c r="K94" s="429"/>
      <c r="L94" s="429"/>
      <c r="M94" s="1188"/>
      <c r="N94" s="1189"/>
      <c r="O94" s="1190"/>
      <c r="P94" s="423"/>
      <c r="Q94" s="1172"/>
    </row>
    <row r="95" spans="1:17" ht="19.899999999999999" customHeight="1" x14ac:dyDescent="0.25">
      <c r="A95" s="422"/>
      <c r="B95" s="449" t="s">
        <v>762</v>
      </c>
      <c r="C95" s="449"/>
      <c r="D95" s="1187"/>
      <c r="E95" s="1187"/>
      <c r="F95" s="1187"/>
      <c r="G95" s="424"/>
      <c r="H95" s="429" t="s">
        <v>763</v>
      </c>
      <c r="I95" s="429"/>
      <c r="J95" s="429"/>
      <c r="K95" s="429"/>
      <c r="L95" s="429"/>
      <c r="M95" s="1188"/>
      <c r="N95" s="1189"/>
      <c r="O95" s="1190"/>
      <c r="P95" s="423"/>
      <c r="Q95" s="1172"/>
    </row>
    <row r="96" spans="1:17" ht="13.9" customHeight="1" x14ac:dyDescent="0.25">
      <c r="A96" s="422"/>
      <c r="B96" s="449"/>
      <c r="C96" s="449"/>
      <c r="D96" s="449"/>
      <c r="E96" s="449"/>
      <c r="F96" s="449"/>
      <c r="G96" s="424"/>
      <c r="H96" s="429"/>
      <c r="I96" s="429"/>
      <c r="J96" s="429"/>
      <c r="K96" s="429"/>
      <c r="L96" s="429"/>
      <c r="M96" s="429"/>
      <c r="N96" s="429"/>
      <c r="O96" s="429"/>
      <c r="P96" s="423"/>
      <c r="Q96" s="1172"/>
    </row>
    <row r="97" spans="1:17" ht="19.899999999999999" customHeight="1" x14ac:dyDescent="0.25">
      <c r="A97" s="422"/>
      <c r="B97" s="439" t="s">
        <v>738</v>
      </c>
      <c r="C97" s="455"/>
      <c r="D97" s="455"/>
      <c r="E97" s="455"/>
      <c r="F97" s="455"/>
      <c r="G97" s="455"/>
      <c r="H97" s="455"/>
      <c r="I97" s="455"/>
      <c r="J97" s="455"/>
      <c r="K97" s="455"/>
      <c r="L97" s="424"/>
      <c r="M97" s="424"/>
      <c r="N97" s="424"/>
      <c r="O97" s="424"/>
      <c r="P97" s="423"/>
      <c r="Q97" s="1172"/>
    </row>
    <row r="98" spans="1:17" ht="22.9" customHeight="1" x14ac:dyDescent="0.2">
      <c r="A98" s="1126" t="s">
        <v>764</v>
      </c>
      <c r="B98" s="1127"/>
      <c r="C98" s="1127"/>
      <c r="D98" s="1127"/>
      <c r="E98" s="1127"/>
      <c r="F98" s="1127"/>
      <c r="G98" s="1127"/>
      <c r="H98" s="1127"/>
      <c r="I98" s="1127"/>
      <c r="J98" s="1127"/>
      <c r="K98" s="1127"/>
      <c r="L98" s="1127"/>
      <c r="M98" s="1127"/>
      <c r="N98" s="1127"/>
      <c r="O98" s="1127"/>
      <c r="P98" s="1128"/>
      <c r="Q98" s="1172"/>
    </row>
    <row r="99" spans="1:17" ht="18.600000000000001" customHeight="1" x14ac:dyDescent="0.25">
      <c r="A99" s="453"/>
      <c r="B99" s="1145" t="s">
        <v>765</v>
      </c>
      <c r="C99" s="1146"/>
      <c r="D99" s="1191" t="s">
        <v>766</v>
      </c>
      <c r="E99" s="1192"/>
      <c r="F99" s="1145" t="s">
        <v>767</v>
      </c>
      <c r="G99" s="1146"/>
      <c r="H99" s="1146"/>
      <c r="I99" s="1146"/>
      <c r="J99" s="1145" t="s">
        <v>768</v>
      </c>
      <c r="K99" s="1146"/>
      <c r="L99" s="1145" t="s">
        <v>769</v>
      </c>
      <c r="M99" s="1146"/>
      <c r="N99" s="1146"/>
      <c r="O99" s="1146"/>
      <c r="P99" s="423"/>
      <c r="Q99" s="1172"/>
    </row>
    <row r="100" spans="1:17" ht="18" customHeight="1" x14ac:dyDescent="0.25">
      <c r="A100" s="422"/>
      <c r="B100" s="1196"/>
      <c r="C100" s="1197"/>
      <c r="D100" s="1200"/>
      <c r="E100" s="1153"/>
      <c r="F100" s="1147"/>
      <c r="G100" s="1148"/>
      <c r="H100" s="1148"/>
      <c r="I100" s="1149"/>
      <c r="J100" s="1147"/>
      <c r="K100" s="1149"/>
      <c r="L100" s="1201"/>
      <c r="M100" s="1202"/>
      <c r="N100" s="1202"/>
      <c r="O100" s="1203"/>
      <c r="P100" s="423"/>
      <c r="Q100" s="1172"/>
    </row>
    <row r="101" spans="1:17" s="299" customFormat="1" ht="19.350000000000001" customHeight="1" x14ac:dyDescent="0.25">
      <c r="A101" s="422"/>
      <c r="B101" s="1196"/>
      <c r="C101" s="1197"/>
      <c r="D101" s="1153"/>
      <c r="E101" s="1153"/>
      <c r="F101" s="1147"/>
      <c r="G101" s="1148"/>
      <c r="H101" s="1148"/>
      <c r="I101" s="1149"/>
      <c r="J101" s="1147"/>
      <c r="K101" s="1149"/>
      <c r="L101" s="1201"/>
      <c r="M101" s="1202"/>
      <c r="N101" s="1202"/>
      <c r="O101" s="1203"/>
      <c r="P101" s="423"/>
      <c r="Q101" s="1172"/>
    </row>
    <row r="102" spans="1:17" s="299" customFormat="1" ht="19.350000000000001" customHeight="1" x14ac:dyDescent="0.25">
      <c r="A102" s="422"/>
      <c r="B102" s="1196"/>
      <c r="C102" s="1197"/>
      <c r="D102" s="1153"/>
      <c r="E102" s="1153"/>
      <c r="F102" s="1147"/>
      <c r="G102" s="1148"/>
      <c r="H102" s="1148"/>
      <c r="I102" s="1149"/>
      <c r="J102" s="1147"/>
      <c r="K102" s="1149"/>
      <c r="L102" s="1147"/>
      <c r="M102" s="1148"/>
      <c r="N102" s="1148"/>
      <c r="O102" s="1149"/>
      <c r="P102" s="423"/>
      <c r="Q102" s="300"/>
    </row>
    <row r="103" spans="1:17" ht="25.5" customHeight="1" x14ac:dyDescent="0.25">
      <c r="A103" s="422"/>
      <c r="B103" s="439" t="s">
        <v>770</v>
      </c>
      <c r="C103" s="455"/>
      <c r="D103" s="455"/>
      <c r="E103" s="455"/>
      <c r="F103" s="455"/>
      <c r="G103" s="455"/>
      <c r="H103" s="455"/>
      <c r="I103" s="455"/>
      <c r="J103" s="455"/>
      <c r="K103" s="455"/>
      <c r="L103" s="424"/>
      <c r="M103" s="424"/>
      <c r="N103" s="424"/>
      <c r="O103" s="424"/>
      <c r="P103" s="423"/>
    </row>
    <row r="104" spans="1:17" ht="18.75" customHeight="1" x14ac:dyDescent="0.2">
      <c r="A104" s="1198"/>
      <c r="B104" s="1199"/>
      <c r="C104" s="1199"/>
      <c r="D104" s="1199"/>
      <c r="E104" s="1199"/>
      <c r="F104" s="1199"/>
      <c r="G104" s="1199"/>
      <c r="H104" s="1199"/>
      <c r="I104" s="1199"/>
      <c r="J104" s="1199"/>
      <c r="K104" s="1199"/>
      <c r="L104" s="1199"/>
      <c r="M104" s="1199"/>
      <c r="N104" s="1199"/>
      <c r="O104" s="1199"/>
      <c r="P104" s="397"/>
    </row>
    <row r="105" spans="1:17" ht="22.9" customHeight="1" x14ac:dyDescent="0.2">
      <c r="A105" s="1126" t="s">
        <v>49</v>
      </c>
      <c r="B105" s="1127"/>
      <c r="C105" s="1127"/>
      <c r="D105" s="1127"/>
      <c r="E105" s="1127"/>
      <c r="F105" s="1127"/>
      <c r="G105" s="1127"/>
      <c r="H105" s="1127"/>
      <c r="I105" s="1127"/>
      <c r="J105" s="1127"/>
      <c r="K105" s="1127"/>
      <c r="L105" s="1127"/>
      <c r="M105" s="1127"/>
      <c r="N105" s="1127"/>
      <c r="O105" s="1127"/>
      <c r="P105" s="1128"/>
    </row>
    <row r="106" spans="1:17" ht="18" customHeight="1" x14ac:dyDescent="0.25">
      <c r="A106" s="462"/>
      <c r="B106" s="463"/>
      <c r="C106" s="463"/>
      <c r="D106" s="463"/>
      <c r="E106" s="463"/>
      <c r="F106" s="463"/>
      <c r="G106" s="463"/>
      <c r="H106" s="463"/>
      <c r="I106" s="463"/>
      <c r="J106" s="463"/>
      <c r="K106" s="463"/>
      <c r="L106" s="463"/>
      <c r="M106" s="463"/>
      <c r="N106" s="463"/>
      <c r="O106" s="463"/>
      <c r="P106" s="464"/>
    </row>
    <row r="107" spans="1:17" ht="27" customHeight="1" x14ac:dyDescent="0.2">
      <c r="A107" s="444"/>
      <c r="B107" s="1204" t="s">
        <v>771</v>
      </c>
      <c r="C107" s="1205"/>
      <c r="D107" s="465" t="s">
        <v>772</v>
      </c>
      <c r="E107" s="1204" t="s">
        <v>773</v>
      </c>
      <c r="F107" s="1205"/>
      <c r="G107" s="465" t="s">
        <v>6</v>
      </c>
      <c r="H107" s="465" t="s">
        <v>7</v>
      </c>
      <c r="I107" s="465" t="s">
        <v>8</v>
      </c>
      <c r="J107" s="465" t="s">
        <v>10</v>
      </c>
      <c r="K107" s="465" t="s">
        <v>774</v>
      </c>
      <c r="L107" s="1204" t="s">
        <v>775</v>
      </c>
      <c r="M107" s="1205"/>
      <c r="N107" s="1204" t="s">
        <v>776</v>
      </c>
      <c r="O107" s="1206"/>
      <c r="P107" s="1205"/>
    </row>
    <row r="108" spans="1:17" s="299" customFormat="1" ht="36" customHeight="1" x14ac:dyDescent="0.2">
      <c r="A108" s="466"/>
      <c r="B108" s="1207" t="s">
        <v>777</v>
      </c>
      <c r="C108" s="1208"/>
      <c r="D108" s="398">
        <v>11</v>
      </c>
      <c r="E108" s="1209" t="s">
        <v>778</v>
      </c>
      <c r="F108" s="1209"/>
      <c r="G108" s="399"/>
      <c r="H108" s="399"/>
      <c r="I108" s="399"/>
      <c r="J108" s="399"/>
      <c r="K108" s="399"/>
      <c r="L108" s="1210"/>
      <c r="M108" s="1210"/>
      <c r="N108" s="1211"/>
      <c r="O108" s="1211"/>
      <c r="P108" s="1211"/>
    </row>
    <row r="109" spans="1:17" s="299" customFormat="1" ht="36" customHeight="1" x14ac:dyDescent="0.2">
      <c r="A109" s="466"/>
      <c r="B109" s="1207" t="s">
        <v>779</v>
      </c>
      <c r="C109" s="1208"/>
      <c r="D109" s="398">
        <v>12</v>
      </c>
      <c r="E109" s="1209" t="s">
        <v>780</v>
      </c>
      <c r="F109" s="1209"/>
      <c r="G109" s="399"/>
      <c r="H109" s="399"/>
      <c r="I109" s="399"/>
      <c r="J109" s="399"/>
      <c r="K109" s="399"/>
      <c r="L109" s="1210"/>
      <c r="M109" s="1210"/>
      <c r="N109" s="1211"/>
      <c r="O109" s="1211"/>
      <c r="P109" s="1211"/>
    </row>
    <row r="110" spans="1:17" s="299" customFormat="1" ht="36" customHeight="1" x14ac:dyDescent="0.2">
      <c r="A110" s="466"/>
      <c r="B110" s="1209" t="s">
        <v>781</v>
      </c>
      <c r="C110" s="1209"/>
      <c r="D110" s="398" t="s">
        <v>50</v>
      </c>
      <c r="E110" s="1209" t="s">
        <v>782</v>
      </c>
      <c r="F110" s="1209"/>
      <c r="G110" s="399"/>
      <c r="H110" s="399"/>
      <c r="I110" s="399"/>
      <c r="J110" s="399"/>
      <c r="K110" s="399"/>
      <c r="L110" s="1210"/>
      <c r="M110" s="1210"/>
      <c r="N110" s="1211"/>
      <c r="O110" s="1211"/>
      <c r="P110" s="1211"/>
    </row>
    <row r="111" spans="1:17" s="299" customFormat="1" ht="36" customHeight="1" x14ac:dyDescent="0.2">
      <c r="A111" s="466"/>
      <c r="B111" s="1209"/>
      <c r="C111" s="1209"/>
      <c r="D111" s="398" t="s">
        <v>51</v>
      </c>
      <c r="E111" s="1209" t="s">
        <v>783</v>
      </c>
      <c r="F111" s="1209"/>
      <c r="G111" s="399"/>
      <c r="H111" s="399"/>
      <c r="I111" s="399"/>
      <c r="J111" s="399"/>
      <c r="K111" s="399"/>
      <c r="L111" s="1210"/>
      <c r="M111" s="1210"/>
      <c r="N111" s="1211"/>
      <c r="O111" s="1211"/>
      <c r="P111" s="1211"/>
    </row>
    <row r="112" spans="1:17" s="299" customFormat="1" ht="36" customHeight="1" x14ac:dyDescent="0.2">
      <c r="A112" s="466"/>
      <c r="B112" s="1209"/>
      <c r="C112" s="1209"/>
      <c r="D112" s="398" t="s">
        <v>52</v>
      </c>
      <c r="E112" s="1209" t="s">
        <v>784</v>
      </c>
      <c r="F112" s="1209"/>
      <c r="G112" s="399"/>
      <c r="H112" s="399"/>
      <c r="I112" s="399"/>
      <c r="J112" s="399"/>
      <c r="K112" s="399"/>
      <c r="L112" s="1210"/>
      <c r="M112" s="1210"/>
      <c r="N112" s="1211"/>
      <c r="O112" s="1211"/>
      <c r="P112" s="1211"/>
    </row>
    <row r="113" spans="1:16" s="299" customFormat="1" ht="36" customHeight="1" x14ac:dyDescent="0.2">
      <c r="A113" s="466"/>
      <c r="B113" s="1209"/>
      <c r="C113" s="1209"/>
      <c r="D113" s="398" t="s">
        <v>53</v>
      </c>
      <c r="E113" s="1209" t="s">
        <v>785</v>
      </c>
      <c r="F113" s="1209"/>
      <c r="G113" s="399"/>
      <c r="H113" s="399"/>
      <c r="I113" s="399"/>
      <c r="J113" s="399"/>
      <c r="K113" s="399"/>
      <c r="L113" s="1210"/>
      <c r="M113" s="1210"/>
      <c r="N113" s="1211"/>
      <c r="O113" s="1211"/>
      <c r="P113" s="1211"/>
    </row>
    <row r="114" spans="1:16" s="299" customFormat="1" ht="36" customHeight="1" x14ac:dyDescent="0.2">
      <c r="A114" s="466"/>
      <c r="B114" s="1209"/>
      <c r="C114" s="1209"/>
      <c r="D114" s="398" t="s">
        <v>54</v>
      </c>
      <c r="E114" s="1209" t="s">
        <v>786</v>
      </c>
      <c r="F114" s="1209"/>
      <c r="G114" s="399"/>
      <c r="H114" s="399"/>
      <c r="I114" s="399"/>
      <c r="J114" s="399"/>
      <c r="K114" s="399"/>
      <c r="L114" s="1210"/>
      <c r="M114" s="1210"/>
      <c r="N114" s="1211"/>
      <c r="O114" s="1211"/>
      <c r="P114" s="1211"/>
    </row>
    <row r="115" spans="1:16" s="299" customFormat="1" ht="36" customHeight="1" x14ac:dyDescent="0.2">
      <c r="A115" s="466"/>
      <c r="B115" s="1209" t="s">
        <v>787</v>
      </c>
      <c r="C115" s="1209"/>
      <c r="D115" s="398" t="s">
        <v>55</v>
      </c>
      <c r="E115" s="1209" t="s">
        <v>788</v>
      </c>
      <c r="F115" s="1209"/>
      <c r="G115" s="399"/>
      <c r="H115" s="399"/>
      <c r="I115" s="399"/>
      <c r="J115" s="399"/>
      <c r="K115" s="399"/>
      <c r="L115" s="1210"/>
      <c r="M115" s="1210"/>
      <c r="N115" s="1211"/>
      <c r="O115" s="1211"/>
      <c r="P115" s="1211"/>
    </row>
    <row r="116" spans="1:16" s="299" customFormat="1" ht="36" customHeight="1" x14ac:dyDescent="0.2">
      <c r="A116" s="466"/>
      <c r="B116" s="1209" t="s">
        <v>789</v>
      </c>
      <c r="C116" s="1209"/>
      <c r="D116" s="398" t="s">
        <v>56</v>
      </c>
      <c r="E116" s="1209" t="s">
        <v>790</v>
      </c>
      <c r="F116" s="1209"/>
      <c r="G116" s="399"/>
      <c r="H116" s="399"/>
      <c r="I116" s="399"/>
      <c r="J116" s="399"/>
      <c r="K116" s="399"/>
      <c r="L116" s="1210"/>
      <c r="M116" s="1210"/>
      <c r="N116" s="1211"/>
      <c r="O116" s="1211"/>
      <c r="P116" s="1211"/>
    </row>
    <row r="117" spans="1:16" s="299" customFormat="1" ht="68.45" customHeight="1" x14ac:dyDescent="0.2">
      <c r="A117" s="466"/>
      <c r="B117" s="1209"/>
      <c r="C117" s="1209"/>
      <c r="D117" s="398" t="s">
        <v>57</v>
      </c>
      <c r="E117" s="1209" t="s">
        <v>791</v>
      </c>
      <c r="F117" s="1209"/>
      <c r="G117" s="399"/>
      <c r="H117" s="399"/>
      <c r="I117" s="399"/>
      <c r="J117" s="399"/>
      <c r="K117" s="399"/>
      <c r="L117" s="1210"/>
      <c r="M117" s="1210"/>
      <c r="N117" s="1211"/>
      <c r="O117" s="1211"/>
      <c r="P117" s="1211"/>
    </row>
    <row r="118" spans="1:16" s="299" customFormat="1" ht="36" customHeight="1" x14ac:dyDescent="0.2">
      <c r="A118" s="466"/>
      <c r="B118" s="1209"/>
      <c r="C118" s="1209"/>
      <c r="D118" s="398" t="s">
        <v>58</v>
      </c>
      <c r="E118" s="1209" t="s">
        <v>792</v>
      </c>
      <c r="F118" s="1209"/>
      <c r="G118" s="399"/>
      <c r="H118" s="399"/>
      <c r="I118" s="399"/>
      <c r="J118" s="399"/>
      <c r="K118" s="399"/>
      <c r="L118" s="1210"/>
      <c r="M118" s="1210"/>
      <c r="N118" s="1211"/>
      <c r="O118" s="1211"/>
      <c r="P118" s="1211"/>
    </row>
    <row r="119" spans="1:16" s="299" customFormat="1" ht="36" customHeight="1" x14ac:dyDescent="0.2">
      <c r="A119" s="466"/>
      <c r="B119" s="1209" t="s">
        <v>793</v>
      </c>
      <c r="C119" s="1209"/>
      <c r="D119" s="398">
        <v>25</v>
      </c>
      <c r="E119" s="1209" t="s">
        <v>794</v>
      </c>
      <c r="F119" s="1209"/>
      <c r="G119" s="399"/>
      <c r="H119" s="399"/>
      <c r="I119" s="399"/>
      <c r="J119" s="399"/>
      <c r="K119" s="399"/>
      <c r="L119" s="1210"/>
      <c r="M119" s="1210"/>
      <c r="N119" s="1211"/>
      <c r="O119" s="1211"/>
      <c r="P119" s="1211"/>
    </row>
    <row r="120" spans="1:16" s="299" customFormat="1" ht="36" customHeight="1" x14ac:dyDescent="0.2">
      <c r="A120" s="466"/>
      <c r="B120" s="1209" t="s">
        <v>795</v>
      </c>
      <c r="C120" s="1209"/>
      <c r="D120" s="398" t="s">
        <v>59</v>
      </c>
      <c r="E120" s="1209" t="s">
        <v>796</v>
      </c>
      <c r="F120" s="1209"/>
      <c r="G120" s="399"/>
      <c r="H120" s="399"/>
      <c r="I120" s="399"/>
      <c r="J120" s="399"/>
      <c r="K120" s="399"/>
      <c r="L120" s="1210"/>
      <c r="M120" s="1210"/>
      <c r="N120" s="1211"/>
      <c r="O120" s="1211"/>
      <c r="P120" s="1211"/>
    </row>
    <row r="121" spans="1:16" s="299" customFormat="1" ht="36" customHeight="1" x14ac:dyDescent="0.2">
      <c r="A121" s="466"/>
      <c r="B121" s="1212" t="s">
        <v>60</v>
      </c>
      <c r="C121" s="1212"/>
      <c r="D121" s="398" t="s">
        <v>61</v>
      </c>
      <c r="E121" s="1209" t="s">
        <v>797</v>
      </c>
      <c r="F121" s="1209"/>
      <c r="G121" s="399"/>
      <c r="H121" s="399"/>
      <c r="I121" s="399"/>
      <c r="J121" s="399"/>
      <c r="K121" s="399"/>
      <c r="L121" s="1210"/>
      <c r="M121" s="1210"/>
      <c r="N121" s="1211"/>
      <c r="O121" s="1211"/>
      <c r="P121" s="1211"/>
    </row>
    <row r="122" spans="1:16" s="299" customFormat="1" ht="36" customHeight="1" x14ac:dyDescent="0.2">
      <c r="A122" s="466"/>
      <c r="B122" s="1212"/>
      <c r="C122" s="1212"/>
      <c r="D122" s="398" t="s">
        <v>62</v>
      </c>
      <c r="E122" s="1209" t="s">
        <v>798</v>
      </c>
      <c r="F122" s="1209"/>
      <c r="G122" s="399"/>
      <c r="H122" s="399"/>
      <c r="I122" s="399"/>
      <c r="J122" s="399"/>
      <c r="K122" s="399"/>
      <c r="L122" s="1210"/>
      <c r="M122" s="1210"/>
      <c r="N122" s="1211"/>
      <c r="O122" s="1211"/>
      <c r="P122" s="1211"/>
    </row>
    <row r="123" spans="1:16" s="299" customFormat="1" ht="36" customHeight="1" x14ac:dyDescent="0.2">
      <c r="A123" s="466"/>
      <c r="B123" s="1212"/>
      <c r="C123" s="1212"/>
      <c r="D123" s="398" t="s">
        <v>63</v>
      </c>
      <c r="E123" s="1209" t="s">
        <v>799</v>
      </c>
      <c r="F123" s="1209"/>
      <c r="G123" s="399"/>
      <c r="H123" s="399"/>
      <c r="I123" s="399"/>
      <c r="J123" s="399"/>
      <c r="K123" s="399"/>
      <c r="L123" s="1210"/>
      <c r="M123" s="1210"/>
      <c r="N123" s="1211"/>
      <c r="O123" s="1211"/>
      <c r="P123" s="1211"/>
    </row>
    <row r="124" spans="1:16" s="299" customFormat="1" ht="36" customHeight="1" x14ac:dyDescent="0.2">
      <c r="A124" s="466"/>
      <c r="B124" s="1212"/>
      <c r="C124" s="1212"/>
      <c r="D124" s="398" t="s">
        <v>64</v>
      </c>
      <c r="E124" s="1209" t="s">
        <v>800</v>
      </c>
      <c r="F124" s="1209"/>
      <c r="G124" s="399"/>
      <c r="H124" s="399"/>
      <c r="I124" s="399"/>
      <c r="J124" s="399"/>
      <c r="K124" s="399"/>
      <c r="L124" s="1210"/>
      <c r="M124" s="1210"/>
      <c r="N124" s="1211"/>
      <c r="O124" s="1211"/>
      <c r="P124" s="1211"/>
    </row>
    <row r="125" spans="1:16" s="299" customFormat="1" ht="36" customHeight="1" x14ac:dyDescent="0.2">
      <c r="A125" s="466"/>
      <c r="B125" s="1212"/>
      <c r="C125" s="1212"/>
      <c r="D125" s="398" t="s">
        <v>65</v>
      </c>
      <c r="E125" s="1209" t="s">
        <v>801</v>
      </c>
      <c r="F125" s="1209"/>
      <c r="G125" s="399"/>
      <c r="H125" s="399"/>
      <c r="I125" s="399"/>
      <c r="J125" s="399"/>
      <c r="K125" s="399"/>
      <c r="L125" s="1210"/>
      <c r="M125" s="1210"/>
      <c r="N125" s="1211"/>
      <c r="O125" s="1211"/>
      <c r="P125" s="1211"/>
    </row>
    <row r="126" spans="1:16" s="299" customFormat="1" ht="36" customHeight="1" x14ac:dyDescent="0.2">
      <c r="A126" s="466"/>
      <c r="B126" s="1212" t="s">
        <v>802</v>
      </c>
      <c r="C126" s="1212"/>
      <c r="D126" s="398">
        <v>33</v>
      </c>
      <c r="E126" s="1209" t="s">
        <v>803</v>
      </c>
      <c r="F126" s="1209"/>
      <c r="G126" s="399"/>
      <c r="H126" s="399"/>
      <c r="I126" s="399"/>
      <c r="J126" s="399"/>
      <c r="K126" s="399"/>
      <c r="L126" s="1210"/>
      <c r="M126" s="1210"/>
      <c r="N126" s="1211"/>
      <c r="O126" s="1211"/>
      <c r="P126" s="1211"/>
    </row>
    <row r="127" spans="1:16" s="299" customFormat="1" ht="36" customHeight="1" x14ac:dyDescent="0.2">
      <c r="A127" s="466"/>
      <c r="B127" s="1212" t="s">
        <v>804</v>
      </c>
      <c r="C127" s="1212"/>
      <c r="D127" s="398">
        <v>34</v>
      </c>
      <c r="E127" s="1209" t="s">
        <v>805</v>
      </c>
      <c r="F127" s="1209"/>
      <c r="G127" s="399"/>
      <c r="H127" s="399"/>
      <c r="I127" s="399"/>
      <c r="J127" s="399"/>
      <c r="K127" s="399"/>
      <c r="L127" s="1210"/>
      <c r="M127" s="1210"/>
      <c r="N127" s="1211"/>
      <c r="O127" s="1211"/>
      <c r="P127" s="1211"/>
    </row>
    <row r="128" spans="1:16" s="299" customFormat="1" ht="36" customHeight="1" x14ac:dyDescent="0.2">
      <c r="A128" s="466"/>
      <c r="B128" s="1212" t="s">
        <v>806</v>
      </c>
      <c r="C128" s="1212"/>
      <c r="D128" s="398" t="s">
        <v>66</v>
      </c>
      <c r="E128" s="1209" t="s">
        <v>18</v>
      </c>
      <c r="F128" s="1209"/>
      <c r="G128" s="399"/>
      <c r="H128" s="399"/>
      <c r="I128" s="399"/>
      <c r="J128" s="399"/>
      <c r="K128" s="399"/>
      <c r="L128" s="1210"/>
      <c r="M128" s="1210"/>
      <c r="N128" s="1211"/>
      <c r="O128" s="1211"/>
      <c r="P128" s="1211"/>
    </row>
    <row r="129" spans="1:16" s="299" customFormat="1" ht="90" customHeight="1" x14ac:dyDescent="0.2">
      <c r="A129" s="466"/>
      <c r="B129" s="1209" t="s">
        <v>807</v>
      </c>
      <c r="C129" s="1209"/>
      <c r="D129" s="398" t="s">
        <v>808</v>
      </c>
      <c r="E129" s="1209" t="s">
        <v>809</v>
      </c>
      <c r="F129" s="1209"/>
      <c r="G129" s="399"/>
      <c r="H129" s="399"/>
      <c r="I129" s="399"/>
      <c r="J129" s="399"/>
      <c r="K129" s="399"/>
      <c r="L129" s="1210"/>
      <c r="M129" s="1210"/>
      <c r="N129" s="1211"/>
      <c r="O129" s="1211"/>
      <c r="P129" s="1211"/>
    </row>
    <row r="130" spans="1:16" ht="29.25" customHeight="1" x14ac:dyDescent="0.25">
      <c r="A130" s="444"/>
      <c r="B130" s="1213" t="s">
        <v>810</v>
      </c>
      <c r="C130" s="1214"/>
      <c r="D130" s="1214"/>
      <c r="E130" s="1214"/>
      <c r="F130" s="1214"/>
      <c r="G130" s="1214"/>
      <c r="H130" s="1214"/>
      <c r="I130" s="1214"/>
      <c r="J130" s="1214"/>
      <c r="K130" s="1214"/>
      <c r="L130" s="1214"/>
      <c r="M130" s="1214"/>
      <c r="N130" s="1214"/>
      <c r="O130" s="1214"/>
      <c r="P130" s="1215"/>
    </row>
    <row r="131" spans="1:16" ht="12" customHeight="1" x14ac:dyDescent="0.25">
      <c r="A131" s="467"/>
      <c r="B131" s="1216"/>
      <c r="C131" s="1217"/>
      <c r="D131" s="1217"/>
      <c r="E131" s="1217"/>
      <c r="F131" s="1217"/>
      <c r="G131" s="1217"/>
      <c r="H131" s="1217"/>
      <c r="I131" s="1217"/>
      <c r="J131" s="1217"/>
      <c r="K131" s="1217"/>
      <c r="L131" s="1217"/>
      <c r="M131" s="1217"/>
      <c r="N131" s="1217"/>
      <c r="O131" s="1217"/>
      <c r="P131" s="468"/>
    </row>
    <row r="132" spans="1:16" ht="18.75" customHeight="1" x14ac:dyDescent="0.2">
      <c r="A132" s="118"/>
      <c r="B132" s="119"/>
      <c r="C132" s="120"/>
      <c r="D132" s="121"/>
      <c r="E132" s="122"/>
      <c r="F132" s="122"/>
      <c r="G132" s="123"/>
      <c r="H132" s="124"/>
      <c r="I132" s="125"/>
      <c r="J132" s="122"/>
      <c r="K132" s="123"/>
      <c r="L132" s="124"/>
      <c r="M132" s="121"/>
      <c r="N132" s="125"/>
      <c r="O132" s="125"/>
    </row>
    <row r="133" spans="1:16" ht="18.75" customHeight="1" x14ac:dyDescent="0.2">
      <c r="A133" s="118"/>
      <c r="B133" s="119"/>
      <c r="C133" s="120"/>
      <c r="D133" s="121"/>
      <c r="E133" s="122"/>
      <c r="F133" s="122"/>
      <c r="G133" s="123"/>
      <c r="H133" s="124"/>
      <c r="I133" s="125"/>
      <c r="J133" s="122"/>
      <c r="K133" s="123"/>
      <c r="L133" s="124"/>
      <c r="M133" s="121"/>
      <c r="N133" s="125"/>
      <c r="O133" s="125"/>
    </row>
    <row r="134" spans="1:16" ht="18.75" customHeight="1" x14ac:dyDescent="0.2">
      <c r="A134" s="118"/>
      <c r="B134" s="119"/>
      <c r="C134" s="120"/>
      <c r="D134" s="121"/>
      <c r="E134" s="122"/>
      <c r="F134" s="122"/>
      <c r="G134" s="123"/>
      <c r="H134" s="124"/>
      <c r="I134" s="125"/>
      <c r="J134" s="122"/>
      <c r="K134" s="123"/>
      <c r="L134" s="124"/>
      <c r="M134" s="121"/>
      <c r="N134" s="125"/>
      <c r="O134" s="125"/>
    </row>
    <row r="135" spans="1:16" ht="18.75" customHeight="1" x14ac:dyDescent="0.2">
      <c r="A135" s="118"/>
      <c r="B135" s="119"/>
      <c r="C135" s="120"/>
      <c r="D135" s="121"/>
      <c r="E135" s="122"/>
      <c r="F135" s="122"/>
      <c r="G135" s="123"/>
      <c r="H135" s="124"/>
      <c r="I135" s="125"/>
      <c r="J135" s="122"/>
      <c r="K135" s="123"/>
      <c r="L135" s="124"/>
      <c r="M135" s="121"/>
      <c r="N135" s="125"/>
      <c r="O135" s="125"/>
    </row>
    <row r="136" spans="1:16" ht="18.75" customHeight="1" x14ac:dyDescent="0.2">
      <c r="A136" s="118"/>
      <c r="B136" s="119"/>
      <c r="C136" s="120"/>
      <c r="D136" s="121"/>
      <c r="E136" s="122"/>
      <c r="F136" s="122"/>
      <c r="G136" s="123"/>
      <c r="H136" s="124"/>
      <c r="I136" s="125"/>
      <c r="J136" s="122"/>
      <c r="K136" s="123"/>
      <c r="L136" s="124"/>
      <c r="M136" s="121"/>
      <c r="N136" s="125"/>
      <c r="O136" s="125"/>
    </row>
    <row r="137" spans="1:16" ht="18.75" customHeight="1" x14ac:dyDescent="0.2">
      <c r="A137" s="118"/>
      <c r="B137" s="119"/>
      <c r="C137" s="120"/>
      <c r="D137" s="121"/>
      <c r="E137" s="122"/>
      <c r="F137" s="122"/>
      <c r="G137" s="123"/>
      <c r="H137" s="124"/>
      <c r="I137" s="125"/>
      <c r="J137" s="122"/>
      <c r="K137" s="123"/>
      <c r="L137" s="124"/>
      <c r="M137" s="121"/>
      <c r="N137" s="125"/>
      <c r="O137" s="125"/>
    </row>
    <row r="138" spans="1:16" ht="18.75" customHeight="1" x14ac:dyDescent="0.2">
      <c r="A138" s="118"/>
      <c r="B138" s="119"/>
      <c r="C138" s="120"/>
      <c r="D138" s="121"/>
      <c r="E138" s="122"/>
      <c r="F138" s="122"/>
      <c r="G138" s="123"/>
      <c r="H138" s="124"/>
      <c r="I138" s="125"/>
      <c r="J138" s="122"/>
      <c r="K138" s="123"/>
      <c r="L138" s="124"/>
      <c r="M138" s="121"/>
      <c r="N138" s="125"/>
      <c r="O138" s="125"/>
    </row>
    <row r="139" spans="1:16" ht="18.75" customHeight="1" x14ac:dyDescent="0.2">
      <c r="A139" s="118"/>
      <c r="B139" s="119"/>
      <c r="C139" s="120"/>
      <c r="D139" s="121"/>
      <c r="E139" s="122"/>
      <c r="F139" s="122"/>
      <c r="G139" s="123"/>
      <c r="H139" s="124"/>
      <c r="I139" s="125"/>
      <c r="J139" s="122"/>
      <c r="K139" s="123"/>
      <c r="L139" s="124"/>
      <c r="M139" s="121"/>
      <c r="N139" s="125"/>
      <c r="O139" s="125"/>
    </row>
    <row r="140" spans="1:16" ht="18.75" customHeight="1" x14ac:dyDescent="0.2">
      <c r="A140" s="118"/>
      <c r="B140" s="119"/>
      <c r="C140" s="120"/>
      <c r="D140" s="121"/>
      <c r="E140" s="122"/>
      <c r="F140" s="122"/>
      <c r="G140" s="123"/>
      <c r="H140" s="124"/>
      <c r="I140" s="125"/>
      <c r="J140" s="122"/>
      <c r="K140" s="123"/>
      <c r="L140" s="124"/>
      <c r="M140" s="121"/>
      <c r="N140" s="125"/>
      <c r="O140" s="125"/>
    </row>
    <row r="141" spans="1:16" ht="18.75" customHeight="1" x14ac:dyDescent="0.2">
      <c r="A141" s="118"/>
      <c r="B141" s="119"/>
      <c r="C141" s="120"/>
      <c r="D141" s="121"/>
      <c r="E141" s="122"/>
      <c r="F141" s="122"/>
      <c r="G141" s="123"/>
      <c r="H141" s="124"/>
      <c r="I141" s="125"/>
      <c r="J141" s="122"/>
      <c r="K141" s="123"/>
      <c r="L141" s="124"/>
      <c r="M141" s="121"/>
      <c r="N141" s="125"/>
      <c r="O141" s="125"/>
    </row>
    <row r="142" spans="1:16" ht="18.75" customHeight="1" x14ac:dyDescent="0.2">
      <c r="A142" s="118"/>
      <c r="B142" s="119"/>
      <c r="C142" s="120"/>
      <c r="D142" s="121"/>
      <c r="E142" s="122"/>
      <c r="F142" s="122"/>
      <c r="G142" s="123"/>
      <c r="H142" s="124"/>
      <c r="I142" s="125"/>
      <c r="J142" s="122"/>
      <c r="K142" s="123"/>
      <c r="L142" s="124"/>
      <c r="M142" s="121"/>
      <c r="N142" s="125"/>
      <c r="O142" s="125"/>
    </row>
    <row r="143" spans="1:16" ht="18.75" customHeight="1" x14ac:dyDescent="0.2">
      <c r="A143" s="118"/>
      <c r="B143" s="119"/>
      <c r="C143" s="120"/>
      <c r="D143" s="121"/>
      <c r="E143" s="122"/>
      <c r="F143" s="122"/>
      <c r="G143" s="123"/>
      <c r="H143" s="124"/>
      <c r="I143" s="125"/>
      <c r="J143" s="122"/>
      <c r="K143" s="123"/>
      <c r="L143" s="124"/>
      <c r="M143" s="121"/>
      <c r="N143" s="125"/>
      <c r="O143" s="125"/>
    </row>
    <row r="144" spans="1:16" ht="18.75" customHeight="1" x14ac:dyDescent="0.2">
      <c r="A144" s="118"/>
      <c r="B144" s="119"/>
      <c r="C144" s="120"/>
      <c r="D144" s="121"/>
      <c r="E144" s="122"/>
      <c r="F144" s="122"/>
      <c r="G144" s="123"/>
      <c r="H144" s="124"/>
      <c r="I144" s="125"/>
      <c r="J144" s="122"/>
      <c r="K144" s="123"/>
      <c r="L144" s="124"/>
      <c r="M144" s="121"/>
      <c r="N144" s="125"/>
      <c r="O144" s="125"/>
    </row>
    <row r="145" spans="1:15" ht="18.75" customHeight="1" x14ac:dyDescent="0.2">
      <c r="A145" s="118"/>
      <c r="B145" s="119"/>
      <c r="C145" s="120"/>
      <c r="D145" s="121"/>
      <c r="E145" s="122"/>
      <c r="F145" s="122"/>
      <c r="G145" s="123"/>
      <c r="H145" s="124"/>
      <c r="I145" s="125"/>
      <c r="J145" s="122"/>
      <c r="K145" s="123"/>
      <c r="L145" s="124"/>
      <c r="M145" s="121"/>
      <c r="N145" s="125"/>
      <c r="O145" s="125"/>
    </row>
    <row r="146" spans="1:15" ht="18.75" customHeight="1" x14ac:dyDescent="0.2">
      <c r="A146" s="118"/>
      <c r="B146" s="119"/>
      <c r="C146" s="120"/>
      <c r="D146" s="121"/>
      <c r="E146" s="122"/>
      <c r="F146" s="122"/>
      <c r="G146" s="123"/>
      <c r="H146" s="124"/>
      <c r="I146" s="125"/>
      <c r="J146" s="122"/>
      <c r="K146" s="123"/>
      <c r="L146" s="124"/>
      <c r="M146" s="121"/>
      <c r="N146" s="125"/>
      <c r="O146" s="125"/>
    </row>
    <row r="147" spans="1:15" ht="18.75" customHeight="1" x14ac:dyDescent="0.2">
      <c r="A147" s="118"/>
      <c r="B147" s="119"/>
      <c r="C147" s="120"/>
      <c r="D147" s="121"/>
      <c r="E147" s="122"/>
      <c r="F147" s="122"/>
      <c r="G147" s="123"/>
      <c r="H147" s="124"/>
      <c r="I147" s="125"/>
      <c r="J147" s="122"/>
      <c r="K147" s="123"/>
      <c r="L147" s="124"/>
      <c r="M147" s="121"/>
      <c r="N147" s="125"/>
      <c r="O147" s="125"/>
    </row>
    <row r="148" spans="1:15" ht="18.75" customHeight="1" x14ac:dyDescent="0.2">
      <c r="A148" s="118"/>
      <c r="B148" s="119"/>
      <c r="C148" s="120"/>
      <c r="D148" s="121"/>
      <c r="E148" s="122"/>
      <c r="F148" s="122"/>
      <c r="G148" s="123"/>
      <c r="H148" s="124"/>
      <c r="I148" s="125"/>
      <c r="J148" s="122"/>
      <c r="K148" s="123"/>
      <c r="L148" s="124"/>
      <c r="M148" s="121"/>
      <c r="N148" s="125"/>
      <c r="O148" s="125"/>
    </row>
    <row r="149" spans="1:15" ht="18.75" customHeight="1" x14ac:dyDescent="0.2">
      <c r="A149" s="118"/>
      <c r="B149" s="119"/>
      <c r="C149" s="120"/>
      <c r="D149" s="121"/>
      <c r="E149" s="122"/>
      <c r="F149" s="122"/>
      <c r="G149" s="123"/>
      <c r="H149" s="124"/>
      <c r="I149" s="125"/>
      <c r="J149" s="122"/>
      <c r="K149" s="123"/>
      <c r="L149" s="124"/>
      <c r="M149" s="121"/>
      <c r="N149" s="125"/>
      <c r="O149" s="125"/>
    </row>
    <row r="150" spans="1:15" ht="18.75" customHeight="1" x14ac:dyDescent="0.2">
      <c r="A150" s="118"/>
      <c r="B150" s="119"/>
      <c r="C150" s="120"/>
      <c r="D150" s="121"/>
      <c r="E150" s="122"/>
      <c r="F150" s="122"/>
      <c r="G150" s="123"/>
      <c r="H150" s="124"/>
      <c r="I150" s="125"/>
      <c r="J150" s="122"/>
      <c r="K150" s="123"/>
      <c r="L150" s="124"/>
      <c r="M150" s="121"/>
      <c r="N150" s="125"/>
      <c r="O150" s="125"/>
    </row>
    <row r="151" spans="1:15" ht="18.75" customHeight="1" x14ac:dyDescent="0.2">
      <c r="A151" s="118"/>
      <c r="B151" s="119"/>
      <c r="C151" s="120"/>
      <c r="D151" s="121"/>
      <c r="E151" s="122"/>
      <c r="F151" s="122"/>
      <c r="G151" s="123"/>
      <c r="H151" s="124"/>
      <c r="I151" s="125"/>
      <c r="J151" s="122"/>
      <c r="K151" s="123"/>
      <c r="L151" s="124"/>
      <c r="M151" s="121"/>
      <c r="N151" s="125"/>
      <c r="O151" s="125"/>
    </row>
    <row r="152" spans="1:15" ht="18.75" customHeight="1" x14ac:dyDescent="0.2">
      <c r="A152" s="118"/>
      <c r="B152" s="119"/>
      <c r="C152" s="120"/>
      <c r="D152" s="121"/>
      <c r="E152" s="122"/>
      <c r="F152" s="122"/>
      <c r="G152" s="123"/>
      <c r="H152" s="124"/>
      <c r="I152" s="125"/>
      <c r="J152" s="122"/>
      <c r="K152" s="123"/>
      <c r="L152" s="124"/>
      <c r="M152" s="121"/>
      <c r="N152" s="125"/>
      <c r="O152" s="125"/>
    </row>
    <row r="153" spans="1:15" ht="18.75" customHeight="1" x14ac:dyDescent="0.2">
      <c r="A153" s="118"/>
      <c r="B153" s="119"/>
      <c r="C153" s="120"/>
      <c r="D153" s="121"/>
      <c r="E153" s="122"/>
      <c r="F153" s="122"/>
      <c r="G153" s="123"/>
      <c r="H153" s="124"/>
      <c r="I153" s="125"/>
      <c r="J153" s="122"/>
      <c r="K153" s="123"/>
      <c r="L153" s="124"/>
      <c r="M153" s="121"/>
      <c r="N153" s="125"/>
      <c r="O153" s="125"/>
    </row>
    <row r="154" spans="1:15" ht="18.75" customHeight="1" x14ac:dyDescent="0.2">
      <c r="A154" s="118"/>
      <c r="B154" s="119"/>
      <c r="C154" s="120"/>
      <c r="D154" s="121"/>
      <c r="E154" s="122"/>
      <c r="F154" s="122"/>
      <c r="G154" s="123"/>
      <c r="H154" s="124"/>
      <c r="I154" s="125"/>
      <c r="J154" s="122"/>
      <c r="K154" s="123"/>
      <c r="L154" s="124"/>
      <c r="M154" s="121"/>
      <c r="N154" s="125"/>
      <c r="O154" s="125"/>
    </row>
    <row r="155" spans="1:15" ht="18.75" customHeight="1" x14ac:dyDescent="0.2">
      <c r="A155" s="118"/>
      <c r="B155" s="119"/>
      <c r="C155" s="120"/>
      <c r="D155" s="121"/>
      <c r="E155" s="122"/>
      <c r="F155" s="122"/>
      <c r="G155" s="123"/>
      <c r="H155" s="124"/>
      <c r="I155" s="125"/>
      <c r="J155" s="122"/>
      <c r="K155" s="123"/>
      <c r="L155" s="124"/>
      <c r="M155" s="121"/>
      <c r="N155" s="125"/>
      <c r="O155" s="125"/>
    </row>
    <row r="156" spans="1:15" ht="18.75" customHeight="1" x14ac:dyDescent="0.2">
      <c r="A156" s="118"/>
      <c r="B156" s="119"/>
      <c r="C156" s="120"/>
      <c r="D156" s="121"/>
      <c r="E156" s="122"/>
      <c r="F156" s="122"/>
      <c r="G156" s="123"/>
      <c r="H156" s="124"/>
      <c r="I156" s="125"/>
      <c r="J156" s="122"/>
      <c r="K156" s="123"/>
      <c r="L156" s="124"/>
      <c r="M156" s="121"/>
      <c r="N156" s="125"/>
      <c r="O156" s="125"/>
    </row>
    <row r="157" spans="1:15" ht="18.75" customHeight="1" x14ac:dyDescent="0.2">
      <c r="A157" s="118"/>
      <c r="B157" s="119"/>
      <c r="C157" s="120"/>
      <c r="D157" s="121"/>
      <c r="E157" s="122"/>
      <c r="F157" s="122"/>
      <c r="G157" s="123"/>
      <c r="H157" s="124"/>
      <c r="I157" s="125"/>
      <c r="J157" s="122"/>
      <c r="K157" s="123"/>
      <c r="L157" s="124"/>
      <c r="M157" s="121"/>
      <c r="N157" s="125"/>
      <c r="O157" s="125"/>
    </row>
    <row r="158" spans="1:15" ht="18.75" customHeight="1" x14ac:dyDescent="0.2">
      <c r="A158" s="118"/>
      <c r="B158" s="119"/>
      <c r="C158" s="120"/>
      <c r="D158" s="121"/>
      <c r="E158" s="122"/>
      <c r="F158" s="122"/>
      <c r="G158" s="123"/>
      <c r="H158" s="124"/>
      <c r="I158" s="125"/>
      <c r="J158" s="122"/>
      <c r="K158" s="123"/>
      <c r="L158" s="124"/>
      <c r="M158" s="121"/>
      <c r="N158" s="125"/>
      <c r="O158" s="125"/>
    </row>
    <row r="159" spans="1:15" ht="18.75" customHeight="1" x14ac:dyDescent="0.2">
      <c r="A159" s="118"/>
      <c r="B159" s="119"/>
      <c r="C159" s="120"/>
      <c r="D159" s="121"/>
      <c r="E159" s="122"/>
      <c r="F159" s="122"/>
      <c r="G159" s="123"/>
      <c r="H159" s="124"/>
      <c r="I159" s="125"/>
      <c r="J159" s="122"/>
      <c r="K159" s="123"/>
      <c r="L159" s="124"/>
      <c r="M159" s="121"/>
      <c r="N159" s="125"/>
      <c r="O159" s="125"/>
    </row>
    <row r="160" spans="1:15" ht="18.75" customHeight="1" x14ac:dyDescent="0.2">
      <c r="A160" s="118"/>
      <c r="B160" s="119"/>
      <c r="C160" s="120"/>
      <c r="D160" s="121"/>
      <c r="E160" s="122"/>
      <c r="F160" s="122"/>
      <c r="G160" s="123"/>
      <c r="H160" s="124"/>
      <c r="I160" s="125"/>
      <c r="J160" s="122"/>
      <c r="K160" s="123"/>
      <c r="L160" s="124"/>
      <c r="M160" s="121"/>
      <c r="N160" s="125"/>
      <c r="O160" s="125"/>
    </row>
    <row r="161" spans="1:15" ht="18.75" customHeight="1" x14ac:dyDescent="0.2">
      <c r="A161" s="118"/>
      <c r="B161" s="119"/>
      <c r="C161" s="120"/>
      <c r="D161" s="121"/>
      <c r="E161" s="122"/>
      <c r="F161" s="122"/>
      <c r="G161" s="123"/>
      <c r="H161" s="124"/>
      <c r="I161" s="125"/>
      <c r="J161" s="122"/>
      <c r="K161" s="123"/>
      <c r="L161" s="124"/>
      <c r="M161" s="121"/>
      <c r="N161" s="125"/>
      <c r="O161" s="125"/>
    </row>
    <row r="162" spans="1:15" ht="18.75" customHeight="1" x14ac:dyDescent="0.2">
      <c r="A162" s="118"/>
      <c r="B162" s="119"/>
      <c r="C162" s="120"/>
      <c r="D162" s="121"/>
      <c r="E162" s="122"/>
      <c r="F162" s="122"/>
      <c r="G162" s="123"/>
      <c r="H162" s="124"/>
      <c r="I162" s="125"/>
      <c r="J162" s="122"/>
      <c r="K162" s="123"/>
      <c r="L162" s="124"/>
      <c r="M162" s="121"/>
      <c r="N162" s="125"/>
      <c r="O162" s="125"/>
    </row>
    <row r="163" spans="1:15" ht="18.75" customHeight="1" x14ac:dyDescent="0.2">
      <c r="A163" s="118"/>
      <c r="B163" s="119"/>
      <c r="C163" s="120"/>
      <c r="D163" s="121"/>
      <c r="E163" s="122"/>
      <c r="F163" s="122"/>
      <c r="G163" s="123"/>
      <c r="H163" s="124"/>
      <c r="I163" s="125"/>
      <c r="J163" s="122"/>
      <c r="K163" s="123"/>
      <c r="L163" s="124"/>
      <c r="M163" s="121"/>
      <c r="N163" s="125"/>
      <c r="O163" s="125"/>
    </row>
    <row r="164" spans="1:15" ht="18.75" customHeight="1" x14ac:dyDescent="0.2">
      <c r="A164" s="118"/>
      <c r="B164" s="119"/>
      <c r="C164" s="120"/>
      <c r="D164" s="121"/>
      <c r="E164" s="122"/>
      <c r="F164" s="122"/>
      <c r="G164" s="123"/>
      <c r="H164" s="124"/>
      <c r="I164" s="125"/>
      <c r="J164" s="122"/>
      <c r="K164" s="123"/>
      <c r="L164" s="124"/>
      <c r="M164" s="121"/>
      <c r="N164" s="125"/>
      <c r="O164" s="125"/>
    </row>
    <row r="165" spans="1:15" ht="18.75" customHeight="1" x14ac:dyDescent="0.2">
      <c r="A165" s="118"/>
      <c r="B165" s="119"/>
      <c r="C165" s="120"/>
      <c r="D165" s="121"/>
      <c r="E165" s="122"/>
      <c r="F165" s="122"/>
      <c r="G165" s="123"/>
      <c r="H165" s="124"/>
      <c r="I165" s="125"/>
      <c r="J165" s="122"/>
      <c r="K165" s="123"/>
      <c r="L165" s="124"/>
      <c r="M165" s="121"/>
      <c r="N165" s="125"/>
      <c r="O165" s="125"/>
    </row>
    <row r="166" spans="1:15" ht="18.75" customHeight="1" x14ac:dyDescent="0.2">
      <c r="A166" s="118"/>
      <c r="B166" s="119"/>
      <c r="C166" s="120"/>
      <c r="D166" s="121"/>
      <c r="E166" s="122"/>
      <c r="F166" s="122"/>
      <c r="G166" s="123"/>
      <c r="H166" s="124"/>
      <c r="I166" s="125"/>
      <c r="J166" s="122"/>
      <c r="K166" s="123"/>
      <c r="L166" s="124"/>
      <c r="M166" s="121"/>
      <c r="N166" s="125"/>
      <c r="O166" s="125"/>
    </row>
    <row r="167" spans="1:15" ht="18.75" customHeight="1" x14ac:dyDescent="0.2">
      <c r="A167" s="118"/>
      <c r="B167" s="119"/>
      <c r="C167" s="120"/>
      <c r="D167" s="121"/>
      <c r="E167" s="122"/>
      <c r="F167" s="122"/>
      <c r="G167" s="123"/>
      <c r="H167" s="124"/>
      <c r="I167" s="125"/>
      <c r="J167" s="122"/>
      <c r="K167" s="123"/>
      <c r="L167" s="124"/>
      <c r="M167" s="121"/>
      <c r="N167" s="125"/>
      <c r="O167" s="125"/>
    </row>
    <row r="168" spans="1:15" ht="18.75" customHeight="1" x14ac:dyDescent="0.2">
      <c r="A168" s="118"/>
      <c r="B168" s="119"/>
      <c r="C168" s="120"/>
      <c r="D168" s="121"/>
      <c r="E168" s="122"/>
      <c r="F168" s="122"/>
      <c r="G168" s="123"/>
      <c r="H168" s="124"/>
      <c r="I168" s="125"/>
      <c r="J168" s="122"/>
      <c r="K168" s="123"/>
      <c r="L168" s="124"/>
      <c r="M168" s="121"/>
      <c r="N168" s="125"/>
      <c r="O168" s="125"/>
    </row>
    <row r="169" spans="1:15" ht="18.75" customHeight="1" x14ac:dyDescent="0.2">
      <c r="A169" s="118"/>
      <c r="B169" s="119"/>
      <c r="C169" s="120"/>
      <c r="D169" s="121"/>
      <c r="E169" s="122"/>
      <c r="F169" s="122"/>
      <c r="G169" s="123"/>
      <c r="H169" s="124"/>
      <c r="I169" s="125"/>
      <c r="J169" s="122"/>
      <c r="K169" s="123"/>
      <c r="L169" s="124"/>
      <c r="M169" s="121"/>
      <c r="N169" s="125"/>
      <c r="O169" s="125"/>
    </row>
    <row r="170" spans="1:15" ht="18.75" customHeight="1" x14ac:dyDescent="0.2">
      <c r="A170" s="118"/>
      <c r="B170" s="119"/>
      <c r="C170" s="120"/>
      <c r="D170" s="121"/>
      <c r="E170" s="122"/>
      <c r="F170" s="122"/>
      <c r="G170" s="123"/>
      <c r="H170" s="124"/>
      <c r="I170" s="125"/>
      <c r="J170" s="122"/>
      <c r="K170" s="123"/>
      <c r="L170" s="124"/>
      <c r="M170" s="121"/>
      <c r="N170" s="125"/>
      <c r="O170" s="125"/>
    </row>
    <row r="171" spans="1:15" ht="18.75" customHeight="1" x14ac:dyDescent="0.2">
      <c r="A171" s="118"/>
      <c r="B171" s="119"/>
      <c r="C171" s="120"/>
      <c r="D171" s="121"/>
      <c r="E171" s="122"/>
      <c r="F171" s="122"/>
      <c r="G171" s="123"/>
      <c r="H171" s="124"/>
      <c r="I171" s="125"/>
      <c r="J171" s="122"/>
      <c r="K171" s="123"/>
      <c r="L171" s="124"/>
      <c r="M171" s="121"/>
      <c r="N171" s="125"/>
      <c r="O171" s="125"/>
    </row>
    <row r="172" spans="1:15" ht="18.75" customHeight="1" x14ac:dyDescent="0.2">
      <c r="A172" s="118"/>
      <c r="B172" s="119"/>
      <c r="C172" s="120"/>
      <c r="D172" s="121"/>
      <c r="E172" s="122"/>
      <c r="F172" s="122"/>
      <c r="G172" s="123"/>
      <c r="H172" s="124"/>
      <c r="I172" s="125"/>
      <c r="J172" s="122"/>
      <c r="K172" s="123"/>
      <c r="L172" s="124"/>
      <c r="M172" s="121"/>
      <c r="N172" s="125"/>
      <c r="O172" s="125"/>
    </row>
    <row r="173" spans="1:15" ht="18.75" customHeight="1" x14ac:dyDescent="0.2">
      <c r="A173" s="118"/>
      <c r="B173" s="119"/>
      <c r="C173" s="120"/>
      <c r="D173" s="121"/>
      <c r="E173" s="122"/>
      <c r="F173" s="122"/>
      <c r="G173" s="123"/>
      <c r="H173" s="124"/>
      <c r="I173" s="125"/>
      <c r="J173" s="122"/>
      <c r="K173" s="123"/>
      <c r="L173" s="124"/>
      <c r="M173" s="121"/>
      <c r="N173" s="125"/>
      <c r="O173" s="125"/>
    </row>
    <row r="174" spans="1:15" ht="18.75" customHeight="1" x14ac:dyDescent="0.2">
      <c r="A174" s="118"/>
      <c r="B174" s="119"/>
      <c r="C174" s="120"/>
      <c r="D174" s="121"/>
      <c r="E174" s="122"/>
      <c r="F174" s="122"/>
      <c r="G174" s="123"/>
      <c r="H174" s="124"/>
      <c r="I174" s="125"/>
      <c r="J174" s="122"/>
      <c r="K174" s="123"/>
      <c r="L174" s="124"/>
      <c r="M174" s="121"/>
      <c r="N174" s="125"/>
      <c r="O174" s="125"/>
    </row>
    <row r="175" spans="1:15" ht="18.75" customHeight="1" x14ac:dyDescent="0.2">
      <c r="A175" s="118"/>
      <c r="B175" s="119"/>
      <c r="C175" s="120"/>
      <c r="D175" s="121"/>
      <c r="E175" s="122"/>
      <c r="F175" s="122"/>
      <c r="G175" s="123"/>
      <c r="H175" s="124"/>
      <c r="I175" s="125"/>
      <c r="J175" s="122"/>
      <c r="K175" s="123"/>
      <c r="L175" s="124"/>
      <c r="M175" s="121"/>
      <c r="N175" s="125"/>
      <c r="O175" s="125"/>
    </row>
    <row r="176" spans="1:15" ht="18.75" customHeight="1" x14ac:dyDescent="0.2">
      <c r="A176" s="118"/>
      <c r="B176" s="119"/>
      <c r="C176" s="120"/>
      <c r="D176" s="121"/>
      <c r="E176" s="122"/>
      <c r="F176" s="122"/>
      <c r="G176" s="123"/>
      <c r="H176" s="124"/>
      <c r="I176" s="125"/>
      <c r="J176" s="122"/>
      <c r="K176" s="123"/>
      <c r="L176" s="124"/>
      <c r="M176" s="121"/>
      <c r="N176" s="125"/>
      <c r="O176" s="125"/>
    </row>
    <row r="177" spans="1:15" ht="18.75" customHeight="1" x14ac:dyDescent="0.2">
      <c r="A177" s="118"/>
      <c r="B177" s="119"/>
      <c r="C177" s="120"/>
      <c r="D177" s="121"/>
      <c r="E177" s="122"/>
      <c r="F177" s="122"/>
      <c r="G177" s="123"/>
      <c r="H177" s="124"/>
      <c r="I177" s="125"/>
      <c r="J177" s="122"/>
      <c r="K177" s="123"/>
      <c r="L177" s="124"/>
      <c r="M177" s="121"/>
      <c r="N177" s="125"/>
      <c r="O177" s="125"/>
    </row>
    <row r="178" spans="1:15" ht="18.75" customHeight="1" x14ac:dyDescent="0.2">
      <c r="A178" s="118"/>
      <c r="B178" s="119"/>
      <c r="C178" s="120"/>
      <c r="D178" s="121"/>
      <c r="E178" s="122"/>
      <c r="F178" s="122"/>
      <c r="G178" s="123"/>
      <c r="H178" s="124"/>
      <c r="I178" s="125"/>
      <c r="J178" s="122"/>
      <c r="K178" s="123"/>
      <c r="L178" s="124"/>
      <c r="M178" s="121"/>
      <c r="N178" s="125"/>
      <c r="O178" s="125"/>
    </row>
    <row r="179" spans="1:15" ht="18.75" customHeight="1" x14ac:dyDescent="0.2">
      <c r="A179" s="118"/>
      <c r="B179" s="119"/>
      <c r="C179" s="120"/>
      <c r="D179" s="121"/>
      <c r="E179" s="122"/>
      <c r="F179" s="122"/>
      <c r="G179" s="123"/>
      <c r="H179" s="124"/>
      <c r="I179" s="125"/>
      <c r="J179" s="122"/>
      <c r="K179" s="123"/>
      <c r="L179" s="124"/>
      <c r="M179" s="121"/>
      <c r="N179" s="125"/>
      <c r="O179" s="125"/>
    </row>
    <row r="180" spans="1:15" ht="18.75" customHeight="1" x14ac:dyDescent="0.2">
      <c r="A180" s="118"/>
      <c r="B180" s="119"/>
      <c r="C180" s="120"/>
      <c r="D180" s="121"/>
      <c r="E180" s="122"/>
      <c r="F180" s="122"/>
      <c r="G180" s="123"/>
      <c r="H180" s="124"/>
      <c r="I180" s="125"/>
      <c r="J180" s="122"/>
      <c r="K180" s="123"/>
      <c r="L180" s="124"/>
      <c r="M180" s="121"/>
      <c r="N180" s="125"/>
      <c r="O180" s="125"/>
    </row>
    <row r="181" spans="1:15" ht="18.75" customHeight="1" x14ac:dyDescent="0.2">
      <c r="A181" s="118"/>
      <c r="B181" s="119"/>
      <c r="C181" s="120"/>
      <c r="D181" s="121"/>
      <c r="E181" s="122"/>
      <c r="F181" s="122"/>
      <c r="G181" s="123"/>
      <c r="H181" s="124"/>
      <c r="I181" s="125"/>
      <c r="J181" s="122"/>
      <c r="K181" s="123"/>
      <c r="L181" s="124"/>
      <c r="M181" s="121"/>
      <c r="N181" s="125"/>
      <c r="O181" s="125"/>
    </row>
    <row r="182" spans="1:15" ht="18.75" customHeight="1" x14ac:dyDescent="0.2">
      <c r="A182" s="118"/>
      <c r="B182" s="119"/>
      <c r="C182" s="120"/>
      <c r="D182" s="121"/>
      <c r="E182" s="122"/>
      <c r="F182" s="122"/>
      <c r="G182" s="123"/>
      <c r="H182" s="124"/>
      <c r="I182" s="125"/>
      <c r="J182" s="122"/>
      <c r="K182" s="123"/>
      <c r="L182" s="124"/>
      <c r="M182" s="121"/>
      <c r="N182" s="125"/>
      <c r="O182" s="125"/>
    </row>
    <row r="183" spans="1:15" ht="18.75" customHeight="1" x14ac:dyDescent="0.2">
      <c r="A183" s="118"/>
      <c r="B183" s="119"/>
      <c r="C183" s="120"/>
      <c r="D183" s="121"/>
      <c r="E183" s="122"/>
      <c r="F183" s="122"/>
      <c r="G183" s="123"/>
      <c r="H183" s="124"/>
      <c r="I183" s="125"/>
      <c r="J183" s="122"/>
      <c r="K183" s="123"/>
      <c r="L183" s="124"/>
      <c r="M183" s="121"/>
      <c r="N183" s="125"/>
      <c r="O183" s="125"/>
    </row>
    <row r="184" spans="1:15" ht="18.75" customHeight="1" x14ac:dyDescent="0.2">
      <c r="A184" s="118"/>
      <c r="B184" s="119"/>
      <c r="C184" s="120"/>
      <c r="D184" s="121"/>
      <c r="E184" s="122"/>
      <c r="F184" s="122"/>
      <c r="G184" s="123"/>
      <c r="H184" s="124"/>
      <c r="I184" s="125"/>
      <c r="J184" s="122"/>
      <c r="K184" s="123"/>
      <c r="L184" s="124"/>
      <c r="M184" s="121"/>
      <c r="N184" s="125"/>
      <c r="O184" s="125"/>
    </row>
    <row r="185" spans="1:15" ht="18.75" customHeight="1" x14ac:dyDescent="0.2">
      <c r="A185" s="118"/>
      <c r="B185" s="119"/>
      <c r="C185" s="120"/>
      <c r="D185" s="121"/>
      <c r="E185" s="122"/>
      <c r="F185" s="122"/>
      <c r="G185" s="123"/>
      <c r="H185" s="124"/>
      <c r="I185" s="125"/>
      <c r="J185" s="122"/>
      <c r="K185" s="123"/>
      <c r="L185" s="124"/>
      <c r="M185" s="121"/>
      <c r="N185" s="125"/>
      <c r="O185" s="125"/>
    </row>
    <row r="186" spans="1:15" ht="18.75" customHeight="1" x14ac:dyDescent="0.2">
      <c r="A186" s="118"/>
      <c r="B186" s="119"/>
      <c r="C186" s="120"/>
      <c r="D186" s="121"/>
      <c r="E186" s="122"/>
      <c r="F186" s="122"/>
      <c r="G186" s="123"/>
      <c r="H186" s="124"/>
      <c r="I186" s="125"/>
      <c r="J186" s="122"/>
      <c r="K186" s="123"/>
      <c r="L186" s="124"/>
      <c r="M186" s="121"/>
      <c r="N186" s="125"/>
      <c r="O186" s="125"/>
    </row>
    <row r="187" spans="1:15" ht="18.75" customHeight="1" x14ac:dyDescent="0.2">
      <c r="A187" s="118"/>
      <c r="B187" s="119"/>
      <c r="C187" s="120"/>
      <c r="D187" s="121"/>
      <c r="E187" s="122"/>
      <c r="F187" s="122"/>
      <c r="G187" s="123"/>
      <c r="H187" s="124"/>
      <c r="I187" s="125"/>
      <c r="J187" s="122"/>
      <c r="K187" s="123"/>
      <c r="L187" s="124"/>
      <c r="M187" s="121"/>
      <c r="N187" s="125"/>
      <c r="O187" s="125"/>
    </row>
    <row r="188" spans="1:15" ht="18.75" customHeight="1" x14ac:dyDescent="0.2">
      <c r="A188" s="118"/>
      <c r="B188" s="119"/>
      <c r="C188" s="120"/>
      <c r="D188" s="121"/>
      <c r="E188" s="122"/>
      <c r="F188" s="122"/>
      <c r="G188" s="123"/>
      <c r="H188" s="124"/>
      <c r="I188" s="125"/>
      <c r="J188" s="122"/>
      <c r="K188" s="123"/>
      <c r="L188" s="124"/>
      <c r="M188" s="121"/>
      <c r="N188" s="125"/>
      <c r="O188" s="125"/>
    </row>
    <row r="189" spans="1:15" ht="18.75" customHeight="1" x14ac:dyDescent="0.2">
      <c r="A189" s="118"/>
      <c r="B189" s="119"/>
      <c r="C189" s="120"/>
      <c r="D189" s="121"/>
      <c r="E189" s="122"/>
      <c r="F189" s="122"/>
      <c r="G189" s="123"/>
      <c r="H189" s="124"/>
      <c r="I189" s="125"/>
      <c r="J189" s="122"/>
      <c r="K189" s="123"/>
      <c r="L189" s="124"/>
      <c r="M189" s="121"/>
      <c r="N189" s="125"/>
      <c r="O189" s="125"/>
    </row>
    <row r="190" spans="1:15" ht="18.75" customHeight="1" x14ac:dyDescent="0.2">
      <c r="A190" s="118"/>
      <c r="B190" s="119"/>
      <c r="C190" s="120"/>
      <c r="D190" s="121"/>
      <c r="E190" s="122"/>
      <c r="F190" s="122"/>
      <c r="G190" s="123"/>
      <c r="H190" s="124"/>
      <c r="I190" s="125"/>
      <c r="J190" s="122"/>
      <c r="K190" s="123"/>
      <c r="L190" s="124"/>
      <c r="M190" s="121"/>
      <c r="N190" s="125"/>
      <c r="O190" s="125"/>
    </row>
    <row r="191" spans="1:15" ht="18.75" customHeight="1" x14ac:dyDescent="0.2">
      <c r="A191" s="118"/>
      <c r="B191" s="119"/>
      <c r="C191" s="120"/>
      <c r="D191" s="121"/>
      <c r="E191" s="122"/>
      <c r="F191" s="122"/>
      <c r="G191" s="123"/>
      <c r="H191" s="124"/>
      <c r="I191" s="125"/>
      <c r="J191" s="122"/>
      <c r="K191" s="123"/>
      <c r="L191" s="124"/>
      <c r="M191" s="121"/>
      <c r="N191" s="125"/>
      <c r="O191" s="125"/>
    </row>
    <row r="192" spans="1:15" ht="18.75" customHeight="1" x14ac:dyDescent="0.2">
      <c r="A192" s="118"/>
      <c r="B192" s="119"/>
      <c r="C192" s="120"/>
      <c r="D192" s="121"/>
      <c r="E192" s="122"/>
      <c r="F192" s="122"/>
      <c r="G192" s="123"/>
      <c r="H192" s="124"/>
      <c r="I192" s="125"/>
      <c r="J192" s="122"/>
      <c r="K192" s="123"/>
      <c r="L192" s="124"/>
      <c r="M192" s="121"/>
      <c r="N192" s="125"/>
      <c r="O192" s="125"/>
    </row>
    <row r="193" spans="1:15" ht="18.75" customHeight="1" x14ac:dyDescent="0.2">
      <c r="A193" s="118"/>
      <c r="B193" s="119"/>
      <c r="C193" s="120"/>
      <c r="D193" s="121"/>
      <c r="E193" s="122"/>
      <c r="F193" s="122"/>
      <c r="G193" s="123"/>
      <c r="H193" s="124"/>
      <c r="I193" s="125"/>
      <c r="J193" s="122"/>
      <c r="K193" s="123"/>
      <c r="L193" s="124"/>
      <c r="M193" s="121"/>
      <c r="N193" s="125"/>
      <c r="O193" s="125"/>
    </row>
    <row r="194" spans="1:15" ht="18.75" customHeight="1" x14ac:dyDescent="0.2">
      <c r="A194" s="118"/>
      <c r="B194" s="119"/>
      <c r="C194" s="120"/>
      <c r="D194" s="121"/>
      <c r="E194" s="122"/>
      <c r="F194" s="122"/>
      <c r="G194" s="123"/>
      <c r="H194" s="124"/>
      <c r="I194" s="125"/>
      <c r="J194" s="122"/>
      <c r="K194" s="123"/>
      <c r="L194" s="124"/>
      <c r="M194" s="121"/>
      <c r="N194" s="125"/>
      <c r="O194" s="125"/>
    </row>
    <row r="195" spans="1:15" ht="18.75" customHeight="1" x14ac:dyDescent="0.2">
      <c r="A195" s="118"/>
      <c r="B195" s="119"/>
      <c r="C195" s="120"/>
      <c r="D195" s="121"/>
      <c r="E195" s="122"/>
      <c r="F195" s="122"/>
      <c r="G195" s="123"/>
      <c r="H195" s="124"/>
      <c r="I195" s="125"/>
      <c r="J195" s="122"/>
      <c r="K195" s="123"/>
      <c r="L195" s="124"/>
      <c r="M195" s="121"/>
      <c r="N195" s="125"/>
      <c r="O195" s="125"/>
    </row>
    <row r="196" spans="1:15" ht="18.75" customHeight="1" x14ac:dyDescent="0.2">
      <c r="A196" s="118"/>
      <c r="B196" s="119"/>
      <c r="C196" s="120"/>
      <c r="D196" s="121"/>
      <c r="E196" s="122"/>
      <c r="F196" s="122"/>
      <c r="G196" s="123"/>
      <c r="H196" s="124"/>
      <c r="I196" s="125"/>
      <c r="J196" s="122"/>
      <c r="K196" s="123"/>
      <c r="L196" s="124"/>
      <c r="M196" s="121"/>
      <c r="N196" s="125"/>
      <c r="O196" s="125"/>
    </row>
    <row r="197" spans="1:15" ht="18.75" customHeight="1" x14ac:dyDescent="0.2">
      <c r="A197" s="118"/>
      <c r="B197" s="119"/>
      <c r="C197" s="120"/>
      <c r="D197" s="121"/>
      <c r="E197" s="122"/>
      <c r="F197" s="122"/>
      <c r="G197" s="123"/>
      <c r="H197" s="124"/>
      <c r="I197" s="125"/>
      <c r="J197" s="122"/>
      <c r="K197" s="123"/>
      <c r="L197" s="124"/>
      <c r="M197" s="121"/>
      <c r="N197" s="125"/>
      <c r="O197" s="125"/>
    </row>
    <row r="198" spans="1:15" ht="18.75" customHeight="1" x14ac:dyDescent="0.2">
      <c r="A198" s="118"/>
      <c r="B198" s="119"/>
      <c r="C198" s="120"/>
      <c r="D198" s="121"/>
      <c r="E198" s="122"/>
      <c r="F198" s="122"/>
      <c r="G198" s="123"/>
      <c r="H198" s="124"/>
      <c r="I198" s="125"/>
      <c r="J198" s="122"/>
      <c r="K198" s="123"/>
      <c r="L198" s="124"/>
      <c r="M198" s="121"/>
      <c r="N198" s="125"/>
      <c r="O198" s="125"/>
    </row>
    <row r="199" spans="1:15" ht="18.75" customHeight="1" x14ac:dyDescent="0.2">
      <c r="A199" s="118"/>
      <c r="B199" s="119"/>
      <c r="C199" s="120"/>
      <c r="D199" s="121"/>
      <c r="E199" s="122"/>
      <c r="F199" s="122"/>
      <c r="G199" s="123"/>
      <c r="H199" s="124"/>
      <c r="I199" s="125"/>
      <c r="J199" s="122"/>
      <c r="K199" s="123"/>
      <c r="L199" s="124"/>
      <c r="M199" s="121"/>
      <c r="N199" s="125"/>
      <c r="O199" s="125"/>
    </row>
    <row r="200" spans="1:15" ht="18.75" customHeight="1" x14ac:dyDescent="0.2">
      <c r="A200" s="118"/>
      <c r="B200" s="119"/>
      <c r="C200" s="120"/>
      <c r="D200" s="121"/>
      <c r="E200" s="122"/>
      <c r="F200" s="122"/>
      <c r="G200" s="123"/>
      <c r="H200" s="124"/>
      <c r="I200" s="125"/>
      <c r="J200" s="122"/>
      <c r="K200" s="123"/>
      <c r="L200" s="124"/>
      <c r="M200" s="121"/>
      <c r="N200" s="125"/>
      <c r="O200" s="125"/>
    </row>
    <row r="201" spans="1:15" ht="18.75" customHeight="1" x14ac:dyDescent="0.2">
      <c r="A201" s="118"/>
      <c r="B201" s="119"/>
      <c r="C201" s="120"/>
      <c r="D201" s="121"/>
      <c r="E201" s="122"/>
      <c r="F201" s="122"/>
      <c r="G201" s="123"/>
      <c r="H201" s="124"/>
      <c r="I201" s="125"/>
      <c r="J201" s="122"/>
      <c r="K201" s="123"/>
      <c r="L201" s="124"/>
      <c r="M201" s="121"/>
      <c r="N201" s="125"/>
      <c r="O201" s="125"/>
    </row>
    <row r="202" spans="1:15" ht="18.75" customHeight="1" x14ac:dyDescent="0.2">
      <c r="A202" s="118"/>
      <c r="B202" s="119"/>
      <c r="C202" s="120"/>
      <c r="D202" s="121"/>
      <c r="E202" s="122"/>
      <c r="F202" s="122"/>
      <c r="G202" s="123"/>
      <c r="H202" s="124"/>
      <c r="I202" s="125"/>
      <c r="J202" s="122"/>
      <c r="K202" s="123"/>
      <c r="L202" s="124"/>
      <c r="M202" s="121"/>
      <c r="N202" s="125"/>
      <c r="O202" s="125"/>
    </row>
    <row r="203" spans="1:15" ht="18.75" customHeight="1" x14ac:dyDescent="0.2">
      <c r="A203" s="118"/>
      <c r="B203" s="119"/>
      <c r="C203" s="120"/>
      <c r="D203" s="121"/>
      <c r="E203" s="122"/>
      <c r="F203" s="122"/>
      <c r="G203" s="123"/>
      <c r="H203" s="124"/>
      <c r="I203" s="125"/>
      <c r="J203" s="122"/>
      <c r="K203" s="123"/>
      <c r="L203" s="124"/>
      <c r="M203" s="121"/>
      <c r="N203" s="125"/>
      <c r="O203" s="125"/>
    </row>
    <row r="204" spans="1:15" ht="18.75" customHeight="1" x14ac:dyDescent="0.2">
      <c r="A204" s="118"/>
      <c r="B204" s="119"/>
      <c r="C204" s="120"/>
      <c r="D204" s="121"/>
      <c r="E204" s="122"/>
      <c r="F204" s="122"/>
      <c r="G204" s="123"/>
      <c r="H204" s="124"/>
      <c r="I204" s="125"/>
      <c r="J204" s="122"/>
      <c r="K204" s="123"/>
      <c r="L204" s="124"/>
      <c r="M204" s="121"/>
      <c r="N204" s="125"/>
      <c r="O204" s="125"/>
    </row>
    <row r="205" spans="1:15" ht="18.75" customHeight="1" x14ac:dyDescent="0.2">
      <c r="A205" s="118"/>
      <c r="B205" s="119"/>
      <c r="C205" s="120"/>
      <c r="D205" s="121"/>
      <c r="E205" s="122"/>
      <c r="F205" s="122"/>
      <c r="G205" s="123"/>
      <c r="H205" s="124"/>
      <c r="I205" s="125"/>
      <c r="J205" s="122"/>
      <c r="K205" s="123"/>
      <c r="L205" s="124"/>
      <c r="M205" s="121"/>
      <c r="N205" s="125"/>
      <c r="O205" s="125"/>
    </row>
    <row r="206" spans="1:15" ht="18.75" customHeight="1" x14ac:dyDescent="0.2">
      <c r="A206" s="118"/>
      <c r="B206" s="119"/>
      <c r="C206" s="120"/>
      <c r="D206" s="121"/>
      <c r="E206" s="122"/>
      <c r="F206" s="122"/>
      <c r="G206" s="123"/>
      <c r="H206" s="124"/>
      <c r="I206" s="125"/>
      <c r="J206" s="122"/>
      <c r="K206" s="123"/>
      <c r="L206" s="124"/>
      <c r="M206" s="121"/>
      <c r="N206" s="125"/>
      <c r="O206" s="125"/>
    </row>
    <row r="207" spans="1:15" ht="18.75" customHeight="1" x14ac:dyDescent="0.2">
      <c r="A207" s="118"/>
      <c r="B207" s="119"/>
      <c r="C207" s="120"/>
      <c r="D207" s="121"/>
      <c r="E207" s="122"/>
      <c r="F207" s="122"/>
      <c r="G207" s="123"/>
      <c r="H207" s="124"/>
      <c r="I207" s="125"/>
      <c r="J207" s="122"/>
      <c r="K207" s="123"/>
      <c r="L207" s="124"/>
      <c r="M207" s="121"/>
      <c r="N207" s="125"/>
      <c r="O207" s="125"/>
    </row>
    <row r="208" spans="1:15" ht="18.75" customHeight="1" x14ac:dyDescent="0.2">
      <c r="A208" s="118"/>
      <c r="B208" s="119"/>
      <c r="C208" s="120"/>
      <c r="D208" s="121"/>
      <c r="E208" s="122"/>
      <c r="F208" s="122"/>
      <c r="G208" s="123"/>
      <c r="H208" s="124"/>
      <c r="I208" s="125"/>
      <c r="J208" s="122"/>
      <c r="K208" s="123"/>
      <c r="L208" s="124"/>
      <c r="M208" s="121"/>
      <c r="N208" s="125"/>
      <c r="O208" s="125"/>
    </row>
    <row r="209" spans="1:15" ht="18.75" customHeight="1" x14ac:dyDescent="0.2">
      <c r="A209" s="118"/>
      <c r="B209" s="119"/>
      <c r="C209" s="120"/>
      <c r="D209" s="121"/>
      <c r="E209" s="122"/>
      <c r="F209" s="122"/>
      <c r="G209" s="123"/>
      <c r="H209" s="124"/>
      <c r="I209" s="125"/>
      <c r="J209" s="122"/>
      <c r="K209" s="123"/>
      <c r="L209" s="124"/>
      <c r="M209" s="121"/>
      <c r="N209" s="125"/>
      <c r="O209" s="125"/>
    </row>
    <row r="210" spans="1:15" ht="18.75" customHeight="1" x14ac:dyDescent="0.2">
      <c r="A210" s="118"/>
      <c r="B210" s="119"/>
      <c r="C210" s="120"/>
      <c r="D210" s="121"/>
      <c r="E210" s="122"/>
      <c r="F210" s="122"/>
      <c r="G210" s="123"/>
      <c r="H210" s="124"/>
      <c r="I210" s="125"/>
      <c r="J210" s="122"/>
      <c r="K210" s="123"/>
      <c r="L210" s="124"/>
      <c r="M210" s="121"/>
      <c r="N210" s="125"/>
      <c r="O210" s="125"/>
    </row>
    <row r="211" spans="1:15" ht="18.75" customHeight="1" x14ac:dyDescent="0.2">
      <c r="A211" s="118"/>
      <c r="B211" s="119"/>
      <c r="C211" s="120"/>
      <c r="D211" s="121"/>
      <c r="E211" s="122"/>
      <c r="F211" s="122"/>
      <c r="G211" s="123"/>
      <c r="H211" s="124"/>
      <c r="I211" s="125"/>
      <c r="J211" s="122"/>
      <c r="K211" s="123"/>
      <c r="L211" s="124"/>
      <c r="M211" s="121"/>
      <c r="N211" s="125"/>
      <c r="O211" s="125"/>
    </row>
    <row r="212" spans="1:15" ht="18.75" customHeight="1" x14ac:dyDescent="0.2">
      <c r="A212" s="118"/>
      <c r="B212" s="119"/>
      <c r="C212" s="120"/>
      <c r="D212" s="121"/>
      <c r="E212" s="122"/>
      <c r="F212" s="122"/>
      <c r="G212" s="123"/>
      <c r="H212" s="124"/>
      <c r="I212" s="125"/>
      <c r="J212" s="122"/>
      <c r="K212" s="123"/>
      <c r="L212" s="124"/>
      <c r="M212" s="121"/>
      <c r="N212" s="125"/>
      <c r="O212" s="125"/>
    </row>
    <row r="213" spans="1:15" ht="18.75" customHeight="1" x14ac:dyDescent="0.2">
      <c r="A213" s="118"/>
      <c r="B213" s="119"/>
      <c r="C213" s="120"/>
      <c r="D213" s="121"/>
      <c r="E213" s="122"/>
      <c r="F213" s="122"/>
      <c r="G213" s="123"/>
      <c r="H213" s="124"/>
      <c r="I213" s="125"/>
      <c r="J213" s="122"/>
      <c r="K213" s="123"/>
      <c r="L213" s="124"/>
      <c r="M213" s="121"/>
      <c r="N213" s="125"/>
      <c r="O213" s="125"/>
    </row>
    <row r="214" spans="1:15" ht="18.75" customHeight="1" x14ac:dyDescent="0.2">
      <c r="A214" s="118"/>
      <c r="B214" s="119"/>
      <c r="C214" s="120"/>
      <c r="D214" s="121"/>
      <c r="E214" s="122"/>
      <c r="F214" s="122"/>
      <c r="G214" s="123"/>
      <c r="H214" s="124"/>
      <c r="I214" s="125"/>
      <c r="J214" s="122"/>
      <c r="K214" s="123"/>
      <c r="L214" s="124"/>
      <c r="M214" s="121"/>
      <c r="N214" s="125"/>
      <c r="O214" s="125"/>
    </row>
    <row r="215" spans="1:15" ht="18.75" customHeight="1" x14ac:dyDescent="0.2">
      <c r="A215" s="118"/>
      <c r="B215" s="119"/>
      <c r="C215" s="120"/>
      <c r="D215" s="121"/>
      <c r="E215" s="122"/>
      <c r="F215" s="122"/>
      <c r="G215" s="123"/>
      <c r="H215" s="124"/>
      <c r="I215" s="125"/>
      <c r="J215" s="122"/>
      <c r="K215" s="123"/>
      <c r="L215" s="124"/>
      <c r="M215" s="121"/>
      <c r="N215" s="125"/>
      <c r="O215" s="125"/>
    </row>
    <row r="216" spans="1:15" ht="18.75" customHeight="1" x14ac:dyDescent="0.2">
      <c r="A216" s="118"/>
      <c r="B216" s="119"/>
      <c r="C216" s="120"/>
      <c r="D216" s="121"/>
      <c r="E216" s="122"/>
      <c r="F216" s="122"/>
      <c r="G216" s="123"/>
      <c r="H216" s="124"/>
      <c r="I216" s="125"/>
      <c r="J216" s="122"/>
      <c r="K216" s="123"/>
      <c r="L216" s="124"/>
      <c r="M216" s="121"/>
      <c r="N216" s="125"/>
      <c r="O216" s="125"/>
    </row>
    <row r="217" spans="1:15" ht="18.75" customHeight="1" x14ac:dyDescent="0.2">
      <c r="A217" s="118"/>
      <c r="B217" s="119"/>
      <c r="C217" s="120"/>
      <c r="D217" s="121"/>
      <c r="E217" s="122"/>
      <c r="F217" s="122"/>
      <c r="G217" s="123"/>
      <c r="H217" s="124"/>
      <c r="I217" s="125"/>
      <c r="J217" s="122"/>
      <c r="K217" s="123"/>
      <c r="L217" s="124"/>
      <c r="M217" s="121"/>
      <c r="N217" s="125"/>
      <c r="O217" s="125"/>
    </row>
    <row r="218" spans="1:15" ht="18.75" customHeight="1" x14ac:dyDescent="0.2">
      <c r="A218" s="118"/>
      <c r="B218" s="119"/>
      <c r="C218" s="120"/>
      <c r="D218" s="121"/>
      <c r="E218" s="122"/>
      <c r="F218" s="122"/>
      <c r="G218" s="123"/>
      <c r="H218" s="124"/>
      <c r="I218" s="125"/>
      <c r="J218" s="122"/>
      <c r="K218" s="123"/>
      <c r="L218" s="124"/>
      <c r="M218" s="121"/>
      <c r="N218" s="125"/>
      <c r="O218" s="125"/>
    </row>
    <row r="219" spans="1:15" ht="18.75" customHeight="1" x14ac:dyDescent="0.2">
      <c r="A219" s="118"/>
      <c r="B219" s="119"/>
      <c r="C219" s="120"/>
      <c r="D219" s="121"/>
      <c r="E219" s="122"/>
      <c r="F219" s="122"/>
      <c r="G219" s="123"/>
      <c r="H219" s="124"/>
      <c r="I219" s="125"/>
      <c r="J219" s="122"/>
      <c r="K219" s="123"/>
      <c r="L219" s="124"/>
      <c r="M219" s="121"/>
      <c r="N219" s="125"/>
      <c r="O219" s="125"/>
    </row>
    <row r="220" spans="1:15" ht="18.75" customHeight="1" x14ac:dyDescent="0.2">
      <c r="A220" s="118"/>
      <c r="B220" s="119"/>
      <c r="C220" s="120"/>
      <c r="D220" s="121"/>
      <c r="E220" s="122"/>
      <c r="F220" s="122"/>
      <c r="G220" s="123"/>
      <c r="H220" s="124"/>
      <c r="I220" s="125"/>
      <c r="J220" s="122"/>
      <c r="K220" s="123"/>
      <c r="L220" s="124"/>
      <c r="M220" s="121"/>
      <c r="N220" s="125"/>
      <c r="O220" s="125"/>
    </row>
    <row r="221" spans="1:15" ht="18.75" customHeight="1" x14ac:dyDescent="0.2">
      <c r="A221" s="118"/>
      <c r="B221" s="119"/>
      <c r="C221" s="120"/>
      <c r="D221" s="121"/>
      <c r="E221" s="122"/>
      <c r="F221" s="122"/>
      <c r="G221" s="123"/>
      <c r="H221" s="124"/>
      <c r="I221" s="125"/>
      <c r="J221" s="122"/>
      <c r="K221" s="123"/>
      <c r="L221" s="124"/>
      <c r="M221" s="121"/>
      <c r="N221" s="125"/>
      <c r="O221" s="125"/>
    </row>
    <row r="222" spans="1:15" ht="18.75" customHeight="1" x14ac:dyDescent="0.2">
      <c r="A222" s="118"/>
      <c r="B222" s="119"/>
      <c r="C222" s="120"/>
      <c r="D222" s="121"/>
      <c r="E222" s="122"/>
      <c r="F222" s="122"/>
      <c r="G222" s="123"/>
      <c r="H222" s="124"/>
      <c r="I222" s="125"/>
      <c r="J222" s="122"/>
      <c r="K222" s="123"/>
      <c r="L222" s="124"/>
      <c r="M222" s="121"/>
      <c r="N222" s="125"/>
      <c r="O222" s="125"/>
    </row>
    <row r="223" spans="1:15" ht="18.75" customHeight="1" x14ac:dyDescent="0.2">
      <c r="A223" s="118"/>
      <c r="B223" s="119"/>
      <c r="C223" s="120"/>
      <c r="D223" s="121"/>
      <c r="E223" s="122"/>
      <c r="F223" s="122"/>
      <c r="G223" s="123"/>
      <c r="H223" s="124"/>
      <c r="I223" s="125"/>
      <c r="J223" s="122"/>
      <c r="K223" s="123"/>
      <c r="L223" s="124"/>
      <c r="M223" s="121"/>
      <c r="N223" s="125"/>
      <c r="O223" s="125"/>
    </row>
    <row r="224" spans="1:15" ht="18.75" customHeight="1" x14ac:dyDescent="0.2">
      <c r="A224" s="118"/>
      <c r="B224" s="119"/>
      <c r="C224" s="120"/>
      <c r="D224" s="121"/>
      <c r="E224" s="122"/>
      <c r="F224" s="122"/>
      <c r="G224" s="123"/>
      <c r="H224" s="124"/>
      <c r="I224" s="125"/>
      <c r="J224" s="122"/>
      <c r="K224" s="123"/>
      <c r="L224" s="124"/>
      <c r="M224" s="121"/>
      <c r="N224" s="125"/>
      <c r="O224" s="125"/>
    </row>
    <row r="225" spans="1:15" ht="18.75" customHeight="1" x14ac:dyDescent="0.2">
      <c r="A225" s="118"/>
      <c r="B225" s="119"/>
      <c r="C225" s="120"/>
      <c r="D225" s="121"/>
      <c r="E225" s="122"/>
      <c r="F225" s="122"/>
      <c r="G225" s="123"/>
      <c r="H225" s="124"/>
      <c r="I225" s="125"/>
      <c r="J225" s="122"/>
      <c r="K225" s="123"/>
      <c r="L225" s="124"/>
      <c r="M225" s="121"/>
      <c r="N225" s="125"/>
      <c r="O225" s="125"/>
    </row>
    <row r="226" spans="1:15" ht="18.75" customHeight="1" x14ac:dyDescent="0.2">
      <c r="A226" s="118"/>
      <c r="B226" s="119"/>
      <c r="C226" s="120"/>
      <c r="D226" s="121"/>
      <c r="E226" s="122"/>
      <c r="F226" s="122"/>
      <c r="G226" s="123"/>
      <c r="H226" s="124"/>
      <c r="I226" s="125"/>
      <c r="J226" s="122"/>
      <c r="K226" s="123"/>
      <c r="L226" s="124"/>
      <c r="M226" s="121"/>
      <c r="N226" s="125"/>
      <c r="O226" s="125"/>
    </row>
    <row r="227" spans="1:15" ht="18.75" customHeight="1" x14ac:dyDescent="0.2">
      <c r="A227" s="118"/>
      <c r="B227" s="119"/>
      <c r="C227" s="120"/>
      <c r="D227" s="121"/>
      <c r="E227" s="122"/>
      <c r="F227" s="122"/>
      <c r="G227" s="123"/>
      <c r="H227" s="124"/>
      <c r="I227" s="125"/>
      <c r="J227" s="122"/>
      <c r="K227" s="123"/>
      <c r="L227" s="124"/>
      <c r="M227" s="121"/>
      <c r="N227" s="125"/>
      <c r="O227" s="125"/>
    </row>
    <row r="228" spans="1:15" ht="18.75" customHeight="1" x14ac:dyDescent="0.2">
      <c r="A228" s="118"/>
      <c r="B228" s="119"/>
      <c r="C228" s="120"/>
      <c r="D228" s="121"/>
      <c r="E228" s="122"/>
      <c r="F228" s="122"/>
      <c r="G228" s="123"/>
      <c r="H228" s="124"/>
      <c r="I228" s="125"/>
      <c r="J228" s="122"/>
      <c r="K228" s="123"/>
      <c r="L228" s="124"/>
      <c r="M228" s="121"/>
      <c r="N228" s="125"/>
      <c r="O228" s="125"/>
    </row>
    <row r="229" spans="1:15" ht="18.75" customHeight="1" x14ac:dyDescent="0.2">
      <c r="A229" s="118"/>
      <c r="B229" s="119"/>
      <c r="C229" s="120"/>
      <c r="D229" s="121"/>
      <c r="E229" s="122"/>
      <c r="F229" s="122"/>
      <c r="G229" s="123"/>
      <c r="H229" s="124"/>
      <c r="I229" s="125"/>
      <c r="J229" s="122"/>
      <c r="K229" s="123"/>
      <c r="L229" s="124"/>
      <c r="M229" s="121"/>
      <c r="N229" s="125"/>
      <c r="O229" s="125"/>
    </row>
    <row r="230" spans="1:15" ht="18.75" customHeight="1" x14ac:dyDescent="0.2">
      <c r="A230" s="118"/>
      <c r="B230" s="119"/>
      <c r="C230" s="120"/>
      <c r="D230" s="121"/>
      <c r="E230" s="122"/>
      <c r="F230" s="122"/>
      <c r="G230" s="123"/>
      <c r="H230" s="124"/>
      <c r="I230" s="125"/>
      <c r="J230" s="122"/>
      <c r="K230" s="123"/>
      <c r="L230" s="124"/>
      <c r="M230" s="121"/>
      <c r="N230" s="125"/>
      <c r="O230" s="125"/>
    </row>
    <row r="231" spans="1:15" ht="18.75" customHeight="1" x14ac:dyDescent="0.2">
      <c r="A231" s="118"/>
      <c r="B231" s="119"/>
      <c r="C231" s="120"/>
      <c r="D231" s="121"/>
      <c r="E231" s="122"/>
      <c r="F231" s="122"/>
      <c r="G231" s="123"/>
      <c r="H231" s="124"/>
      <c r="I231" s="125"/>
      <c r="J231" s="122"/>
      <c r="K231" s="123"/>
      <c r="L231" s="124"/>
      <c r="M231" s="121"/>
      <c r="N231" s="125"/>
      <c r="O231" s="125"/>
    </row>
    <row r="232" spans="1:15" ht="18.75" customHeight="1" x14ac:dyDescent="0.2">
      <c r="A232" s="118"/>
      <c r="B232" s="119"/>
      <c r="C232" s="120"/>
      <c r="D232" s="121"/>
      <c r="E232" s="122"/>
      <c r="F232" s="122"/>
      <c r="G232" s="123"/>
      <c r="H232" s="124"/>
      <c r="I232" s="125"/>
      <c r="J232" s="122"/>
      <c r="K232" s="123"/>
      <c r="L232" s="124"/>
      <c r="M232" s="121"/>
      <c r="N232" s="125"/>
      <c r="O232" s="125"/>
    </row>
    <row r="233" spans="1:15" ht="18.75" customHeight="1" x14ac:dyDescent="0.2">
      <c r="A233" s="118"/>
      <c r="B233" s="119"/>
      <c r="C233" s="120"/>
      <c r="D233" s="121"/>
      <c r="E233" s="122"/>
      <c r="F233" s="122"/>
      <c r="G233" s="123"/>
      <c r="H233" s="124"/>
      <c r="I233" s="125"/>
      <c r="J233" s="122"/>
      <c r="K233" s="123"/>
      <c r="L233" s="124"/>
      <c r="M233" s="121"/>
      <c r="N233" s="125"/>
      <c r="O233" s="125"/>
    </row>
    <row r="234" spans="1:15" ht="18.75" customHeight="1" x14ac:dyDescent="0.2">
      <c r="A234" s="118"/>
      <c r="B234" s="119"/>
      <c r="C234" s="120"/>
      <c r="D234" s="121"/>
      <c r="E234" s="122"/>
      <c r="F234" s="122"/>
      <c r="G234" s="123"/>
      <c r="H234" s="124"/>
      <c r="I234" s="125"/>
      <c r="J234" s="122"/>
      <c r="K234" s="123"/>
      <c r="L234" s="124"/>
      <c r="M234" s="121"/>
      <c r="N234" s="125"/>
      <c r="O234" s="125"/>
    </row>
    <row r="235" spans="1:15" ht="18.75" customHeight="1" x14ac:dyDescent="0.2">
      <c r="A235" s="118"/>
      <c r="B235" s="119"/>
      <c r="C235" s="120"/>
      <c r="D235" s="121"/>
      <c r="E235" s="122"/>
      <c r="F235" s="122"/>
      <c r="G235" s="123"/>
      <c r="H235" s="124"/>
      <c r="I235" s="125"/>
      <c r="J235" s="122"/>
      <c r="K235" s="123"/>
      <c r="L235" s="124"/>
      <c r="M235" s="121"/>
      <c r="N235" s="125"/>
      <c r="O235" s="125"/>
    </row>
    <row r="236" spans="1:15" ht="18.75" customHeight="1" x14ac:dyDescent="0.2">
      <c r="A236" s="118"/>
      <c r="B236" s="119"/>
      <c r="C236" s="120"/>
      <c r="D236" s="121"/>
      <c r="E236" s="122"/>
      <c r="F236" s="122"/>
      <c r="G236" s="123"/>
      <c r="H236" s="124"/>
      <c r="I236" s="125"/>
      <c r="J236" s="122"/>
      <c r="K236" s="123"/>
      <c r="L236" s="124"/>
      <c r="M236" s="121"/>
      <c r="N236" s="125"/>
      <c r="O236" s="125"/>
    </row>
    <row r="237" spans="1:15" ht="18.75" customHeight="1" x14ac:dyDescent="0.2">
      <c r="A237" s="118"/>
      <c r="B237" s="119"/>
      <c r="C237" s="120"/>
      <c r="D237" s="121"/>
      <c r="E237" s="122"/>
      <c r="F237" s="122"/>
      <c r="G237" s="123"/>
      <c r="H237" s="124"/>
      <c r="I237" s="125"/>
      <c r="J237" s="122"/>
      <c r="K237" s="123"/>
      <c r="L237" s="124"/>
      <c r="M237" s="121"/>
      <c r="N237" s="125"/>
      <c r="O237" s="125"/>
    </row>
    <row r="238" spans="1:15" ht="18.75" customHeight="1" x14ac:dyDescent="0.2">
      <c r="A238" s="118"/>
      <c r="B238" s="119"/>
      <c r="C238" s="120"/>
      <c r="D238" s="121"/>
      <c r="E238" s="122"/>
      <c r="F238" s="122"/>
      <c r="G238" s="123"/>
      <c r="H238" s="124"/>
      <c r="I238" s="125"/>
      <c r="J238" s="122"/>
      <c r="K238" s="123"/>
      <c r="L238" s="124"/>
      <c r="M238" s="121"/>
      <c r="N238" s="125"/>
      <c r="O238" s="125"/>
    </row>
    <row r="239" spans="1:15" ht="18.75" customHeight="1" x14ac:dyDescent="0.2">
      <c r="A239" s="118"/>
      <c r="B239" s="119"/>
      <c r="C239" s="120"/>
      <c r="D239" s="121"/>
      <c r="E239" s="122"/>
      <c r="F239" s="122"/>
      <c r="G239" s="123"/>
      <c r="H239" s="124"/>
      <c r="I239" s="125"/>
      <c r="J239" s="122"/>
      <c r="K239" s="123"/>
      <c r="L239" s="124"/>
      <c r="M239" s="121"/>
      <c r="N239" s="125"/>
      <c r="O239" s="125"/>
    </row>
    <row r="240" spans="1:15" ht="18.75" customHeight="1" x14ac:dyDescent="0.2">
      <c r="A240" s="118"/>
      <c r="B240" s="119"/>
      <c r="C240" s="120"/>
      <c r="D240" s="121"/>
      <c r="E240" s="122"/>
      <c r="F240" s="122"/>
      <c r="G240" s="123"/>
      <c r="H240" s="124"/>
      <c r="I240" s="125"/>
      <c r="J240" s="122"/>
      <c r="K240" s="123"/>
      <c r="L240" s="124"/>
      <c r="M240" s="121"/>
      <c r="N240" s="125"/>
      <c r="O240" s="125"/>
    </row>
    <row r="241" spans="1:15" ht="18.75" customHeight="1" x14ac:dyDescent="0.2">
      <c r="A241" s="118"/>
      <c r="B241" s="119"/>
      <c r="C241" s="120"/>
      <c r="D241" s="121"/>
      <c r="E241" s="122"/>
      <c r="F241" s="122"/>
      <c r="G241" s="123"/>
      <c r="H241" s="124"/>
      <c r="I241" s="125"/>
      <c r="J241" s="122"/>
      <c r="K241" s="123"/>
      <c r="L241" s="124"/>
      <c r="M241" s="121"/>
      <c r="N241" s="125"/>
      <c r="O241" s="125"/>
    </row>
    <row r="242" spans="1:15" ht="18.75" customHeight="1" x14ac:dyDescent="0.2">
      <c r="A242" s="118"/>
      <c r="B242" s="119"/>
      <c r="C242" s="120"/>
      <c r="D242" s="121"/>
      <c r="E242" s="122"/>
      <c r="F242" s="122"/>
      <c r="G242" s="123"/>
      <c r="H242" s="124"/>
      <c r="I242" s="125"/>
      <c r="J242" s="122"/>
      <c r="K242" s="123"/>
      <c r="L242" s="124"/>
      <c r="M242" s="121"/>
      <c r="N242" s="125"/>
      <c r="O242" s="125"/>
    </row>
    <row r="243" spans="1:15" ht="18.75" customHeight="1" x14ac:dyDescent="0.2">
      <c r="A243" s="118"/>
      <c r="B243" s="119"/>
      <c r="C243" s="120"/>
      <c r="D243" s="121"/>
      <c r="E243" s="122"/>
      <c r="F243" s="122"/>
      <c r="G243" s="123"/>
      <c r="H243" s="124"/>
      <c r="I243" s="125"/>
      <c r="J243" s="122"/>
      <c r="K243" s="123"/>
      <c r="L243" s="124"/>
      <c r="M243" s="121"/>
      <c r="N243" s="125"/>
      <c r="O243" s="125"/>
    </row>
    <row r="244" spans="1:15" ht="18.75" customHeight="1" x14ac:dyDescent="0.2">
      <c r="A244" s="118"/>
      <c r="B244" s="119"/>
      <c r="C244" s="120"/>
      <c r="D244" s="121"/>
      <c r="E244" s="122"/>
      <c r="F244" s="122"/>
      <c r="G244" s="123"/>
      <c r="H244" s="124"/>
      <c r="I244" s="125"/>
      <c r="J244" s="122"/>
      <c r="K244" s="123"/>
      <c r="L244" s="124"/>
      <c r="M244" s="121"/>
      <c r="N244" s="125"/>
      <c r="O244" s="125"/>
    </row>
    <row r="245" spans="1:15" ht="18.75" customHeight="1" x14ac:dyDescent="0.2">
      <c r="A245" s="118"/>
      <c r="B245" s="119"/>
      <c r="C245" s="120"/>
      <c r="D245" s="121"/>
      <c r="E245" s="122"/>
      <c r="F245" s="122"/>
      <c r="G245" s="123"/>
      <c r="H245" s="124"/>
      <c r="I245" s="125"/>
      <c r="J245" s="122"/>
      <c r="K245" s="123"/>
      <c r="L245" s="124"/>
      <c r="M245" s="121"/>
      <c r="N245" s="125"/>
      <c r="O245" s="125"/>
    </row>
    <row r="246" spans="1:15" ht="18.75" customHeight="1" x14ac:dyDescent="0.2">
      <c r="A246" s="118"/>
      <c r="B246" s="119"/>
      <c r="C246" s="120"/>
      <c r="D246" s="121"/>
      <c r="E246" s="122"/>
      <c r="F246" s="122"/>
      <c r="G246" s="123"/>
      <c r="H246" s="124"/>
      <c r="I246" s="125"/>
      <c r="J246" s="122"/>
      <c r="K246" s="123"/>
      <c r="L246" s="124"/>
      <c r="M246" s="121"/>
      <c r="N246" s="125"/>
      <c r="O246" s="125"/>
    </row>
    <row r="247" spans="1:15" ht="18.75" customHeight="1" x14ac:dyDescent="0.2">
      <c r="A247" s="118"/>
      <c r="B247" s="119"/>
      <c r="C247" s="120"/>
      <c r="D247" s="121"/>
      <c r="E247" s="122"/>
      <c r="F247" s="122"/>
      <c r="G247" s="123"/>
      <c r="H247" s="124"/>
      <c r="I247" s="125"/>
      <c r="J247" s="122"/>
      <c r="K247" s="123"/>
      <c r="L247" s="124"/>
      <c r="M247" s="121"/>
      <c r="N247" s="125"/>
      <c r="O247" s="125"/>
    </row>
    <row r="248" spans="1:15" ht="18.75" customHeight="1" x14ac:dyDescent="0.2">
      <c r="A248" s="118"/>
      <c r="B248" s="119"/>
      <c r="C248" s="120"/>
      <c r="D248" s="121"/>
      <c r="E248" s="122"/>
      <c r="F248" s="122"/>
      <c r="G248" s="123"/>
      <c r="H248" s="124"/>
      <c r="I248" s="125"/>
      <c r="J248" s="122"/>
      <c r="K248" s="123"/>
      <c r="L248" s="124"/>
      <c r="M248" s="121"/>
      <c r="N248" s="125"/>
      <c r="O248" s="125"/>
    </row>
    <row r="249" spans="1:15" ht="18.75" customHeight="1" x14ac:dyDescent="0.2">
      <c r="A249" s="118"/>
      <c r="B249" s="119"/>
      <c r="C249" s="120"/>
      <c r="D249" s="121"/>
      <c r="E249" s="122"/>
      <c r="F249" s="122"/>
      <c r="G249" s="123"/>
      <c r="H249" s="124"/>
      <c r="I249" s="125"/>
      <c r="J249" s="122"/>
      <c r="K249" s="123"/>
      <c r="L249" s="124"/>
      <c r="M249" s="121"/>
      <c r="N249" s="125"/>
      <c r="O249" s="125"/>
    </row>
    <row r="250" spans="1:15" ht="18.75" customHeight="1" x14ac:dyDescent="0.2">
      <c r="A250" s="118"/>
      <c r="B250" s="119"/>
      <c r="C250" s="120"/>
      <c r="D250" s="121"/>
      <c r="E250" s="122"/>
      <c r="F250" s="122"/>
      <c r="G250" s="123"/>
      <c r="H250" s="124"/>
      <c r="I250" s="125"/>
      <c r="J250" s="122"/>
      <c r="K250" s="123"/>
      <c r="L250" s="124"/>
      <c r="M250" s="121"/>
      <c r="N250" s="125"/>
      <c r="O250" s="125"/>
    </row>
    <row r="251" spans="1:15" ht="18.75" customHeight="1" x14ac:dyDescent="0.2">
      <c r="A251" s="118"/>
      <c r="B251" s="119"/>
      <c r="C251" s="120"/>
      <c r="D251" s="121"/>
      <c r="E251" s="122"/>
      <c r="F251" s="122"/>
      <c r="G251" s="123"/>
      <c r="H251" s="124"/>
      <c r="I251" s="125"/>
      <c r="J251" s="122"/>
      <c r="K251" s="123"/>
      <c r="L251" s="124"/>
      <c r="M251" s="121"/>
      <c r="N251" s="125"/>
      <c r="O251" s="125"/>
    </row>
    <row r="252" spans="1:15" ht="18.75" customHeight="1" x14ac:dyDescent="0.2">
      <c r="A252" s="118"/>
      <c r="B252" s="119"/>
      <c r="C252" s="120"/>
      <c r="D252" s="121"/>
      <c r="E252" s="122"/>
      <c r="F252" s="122"/>
      <c r="G252" s="123"/>
      <c r="H252" s="124"/>
      <c r="I252" s="125"/>
      <c r="J252" s="122"/>
      <c r="K252" s="123"/>
      <c r="L252" s="124"/>
      <c r="M252" s="121"/>
      <c r="N252" s="125"/>
      <c r="O252" s="125"/>
    </row>
    <row r="253" spans="1:15" ht="18.75" customHeight="1" x14ac:dyDescent="0.2">
      <c r="A253" s="118"/>
      <c r="B253" s="119"/>
      <c r="C253" s="120"/>
      <c r="D253" s="121"/>
      <c r="E253" s="122"/>
      <c r="F253" s="122"/>
      <c r="G253" s="123"/>
      <c r="H253" s="124"/>
      <c r="I253" s="125"/>
      <c r="J253" s="122"/>
      <c r="K253" s="123"/>
      <c r="L253" s="124"/>
      <c r="M253" s="121"/>
      <c r="N253" s="125"/>
      <c r="O253" s="125"/>
    </row>
    <row r="254" spans="1:15" ht="18.75" customHeight="1" x14ac:dyDescent="0.2">
      <c r="A254" s="118"/>
      <c r="B254" s="119"/>
      <c r="C254" s="120"/>
      <c r="D254" s="121"/>
      <c r="E254" s="122"/>
      <c r="F254" s="122"/>
      <c r="G254" s="123"/>
      <c r="H254" s="124"/>
      <c r="I254" s="125"/>
      <c r="J254" s="122"/>
      <c r="K254" s="123"/>
      <c r="L254" s="124"/>
      <c r="M254" s="121"/>
      <c r="N254" s="125"/>
      <c r="O254" s="125"/>
    </row>
    <row r="255" spans="1:15" ht="18.75" customHeight="1" x14ac:dyDescent="0.2">
      <c r="A255" s="118"/>
      <c r="B255" s="119"/>
      <c r="C255" s="120"/>
      <c r="D255" s="121"/>
      <c r="E255" s="122"/>
      <c r="F255" s="122"/>
      <c r="G255" s="123"/>
      <c r="H255" s="124"/>
      <c r="I255" s="125"/>
      <c r="J255" s="122"/>
      <c r="K255" s="123"/>
      <c r="L255" s="124"/>
      <c r="M255" s="121"/>
      <c r="N255" s="125"/>
      <c r="O255" s="125"/>
    </row>
    <row r="256" spans="1:15" ht="18.75" customHeight="1" x14ac:dyDescent="0.2">
      <c r="A256" s="118"/>
      <c r="B256" s="119"/>
      <c r="C256" s="120"/>
      <c r="D256" s="121"/>
      <c r="E256" s="122"/>
      <c r="F256" s="122"/>
      <c r="G256" s="123"/>
      <c r="H256" s="124"/>
      <c r="I256" s="125"/>
      <c r="J256" s="122"/>
      <c r="K256" s="123"/>
      <c r="L256" s="124"/>
      <c r="M256" s="121"/>
      <c r="N256" s="125"/>
      <c r="O256" s="125"/>
    </row>
    <row r="257" spans="1:15" ht="18.75" customHeight="1" x14ac:dyDescent="0.2">
      <c r="A257" s="118"/>
      <c r="B257" s="119"/>
      <c r="C257" s="120"/>
      <c r="D257" s="121"/>
      <c r="E257" s="122"/>
      <c r="F257" s="122"/>
      <c r="G257" s="123"/>
      <c r="H257" s="124"/>
      <c r="I257" s="125"/>
      <c r="J257" s="122"/>
      <c r="K257" s="123"/>
      <c r="L257" s="124"/>
      <c r="M257" s="121"/>
      <c r="N257" s="125"/>
      <c r="O257" s="125"/>
    </row>
    <row r="258" spans="1:15" ht="18.75" customHeight="1" x14ac:dyDescent="0.2">
      <c r="A258" s="118"/>
      <c r="B258" s="119"/>
      <c r="C258" s="120"/>
      <c r="D258" s="121"/>
      <c r="E258" s="122"/>
      <c r="F258" s="122"/>
      <c r="G258" s="123"/>
      <c r="H258" s="124"/>
      <c r="I258" s="125"/>
      <c r="J258" s="122"/>
      <c r="K258" s="123"/>
      <c r="L258" s="124"/>
      <c r="M258" s="121"/>
      <c r="N258" s="125"/>
      <c r="O258" s="125"/>
    </row>
    <row r="259" spans="1:15" ht="18.75" customHeight="1" x14ac:dyDescent="0.2">
      <c r="A259" s="118"/>
      <c r="B259" s="119"/>
      <c r="C259" s="120"/>
      <c r="D259" s="121"/>
      <c r="E259" s="122"/>
      <c r="F259" s="122"/>
      <c r="G259" s="123"/>
      <c r="H259" s="124"/>
      <c r="I259" s="125"/>
      <c r="J259" s="122"/>
      <c r="K259" s="123"/>
      <c r="L259" s="124"/>
      <c r="M259" s="121"/>
      <c r="N259" s="125"/>
      <c r="O259" s="125"/>
    </row>
    <row r="260" spans="1:15" ht="18.75" customHeight="1" x14ac:dyDescent="0.2">
      <c r="A260" s="118"/>
      <c r="B260" s="119"/>
      <c r="C260" s="120"/>
      <c r="D260" s="121"/>
      <c r="E260" s="122"/>
      <c r="F260" s="122"/>
      <c r="G260" s="123"/>
      <c r="H260" s="124"/>
      <c r="I260" s="125"/>
      <c r="J260" s="122"/>
      <c r="K260" s="123"/>
      <c r="L260" s="124"/>
      <c r="M260" s="121"/>
      <c r="N260" s="125"/>
      <c r="O260" s="125"/>
    </row>
    <row r="261" spans="1:15" ht="18.75" customHeight="1" x14ac:dyDescent="0.2">
      <c r="A261" s="118"/>
      <c r="B261" s="119"/>
      <c r="C261" s="120"/>
      <c r="D261" s="121"/>
      <c r="E261" s="122"/>
      <c r="F261" s="122"/>
      <c r="G261" s="123"/>
      <c r="H261" s="124"/>
      <c r="I261" s="125"/>
      <c r="J261" s="122"/>
      <c r="K261" s="123"/>
      <c r="L261" s="124"/>
      <c r="M261" s="121"/>
      <c r="N261" s="125"/>
      <c r="O261" s="125"/>
    </row>
    <row r="262" spans="1:15" ht="18.75" customHeight="1" x14ac:dyDescent="0.2">
      <c r="A262" s="118"/>
      <c r="B262" s="119"/>
      <c r="C262" s="120"/>
      <c r="D262" s="121"/>
      <c r="E262" s="122"/>
      <c r="F262" s="122"/>
      <c r="G262" s="123"/>
      <c r="H262" s="124"/>
      <c r="I262" s="125"/>
      <c r="J262" s="122"/>
      <c r="K262" s="123"/>
      <c r="L262" s="124"/>
      <c r="M262" s="121"/>
      <c r="N262" s="125"/>
      <c r="O262" s="125"/>
    </row>
    <row r="263" spans="1:15" ht="18.75" customHeight="1" x14ac:dyDescent="0.2">
      <c r="A263" s="118"/>
      <c r="B263" s="119"/>
      <c r="C263" s="120"/>
      <c r="D263" s="121"/>
      <c r="E263" s="122"/>
      <c r="F263" s="122"/>
      <c r="G263" s="123"/>
      <c r="H263" s="124"/>
      <c r="I263" s="125"/>
      <c r="J263" s="122"/>
      <c r="K263" s="123"/>
      <c r="L263" s="124"/>
      <c r="M263" s="121"/>
      <c r="N263" s="125"/>
      <c r="O263" s="125"/>
    </row>
    <row r="264" spans="1:15" ht="18.75" customHeight="1" x14ac:dyDescent="0.2">
      <c r="A264" s="118"/>
      <c r="B264" s="119"/>
      <c r="C264" s="120"/>
      <c r="D264" s="121"/>
      <c r="E264" s="122"/>
      <c r="F264" s="122"/>
      <c r="G264" s="123"/>
      <c r="H264" s="124"/>
      <c r="I264" s="125"/>
      <c r="J264" s="122"/>
      <c r="K264" s="123"/>
      <c r="L264" s="124"/>
      <c r="M264" s="121"/>
      <c r="N264" s="125"/>
      <c r="O264" s="125"/>
    </row>
    <row r="265" spans="1:15" ht="18.75" customHeight="1" x14ac:dyDescent="0.2">
      <c r="A265" s="118"/>
      <c r="B265" s="119"/>
      <c r="C265" s="120"/>
      <c r="D265" s="121"/>
      <c r="E265" s="122"/>
      <c r="F265" s="122"/>
      <c r="G265" s="123"/>
      <c r="H265" s="124"/>
      <c r="I265" s="125"/>
      <c r="J265" s="122"/>
      <c r="K265" s="123"/>
      <c r="L265" s="124"/>
      <c r="M265" s="121"/>
      <c r="N265" s="125"/>
      <c r="O265" s="125"/>
    </row>
    <row r="266" spans="1:15" ht="18.75" customHeight="1" x14ac:dyDescent="0.2">
      <c r="A266" s="118"/>
      <c r="B266" s="119"/>
      <c r="C266" s="120"/>
      <c r="D266" s="121"/>
      <c r="E266" s="122"/>
      <c r="F266" s="122"/>
      <c r="G266" s="123"/>
      <c r="H266" s="124"/>
      <c r="I266" s="125"/>
      <c r="J266" s="122"/>
      <c r="K266" s="123"/>
      <c r="L266" s="124"/>
      <c r="M266" s="121"/>
      <c r="N266" s="125"/>
      <c r="O266" s="125"/>
    </row>
    <row r="267" spans="1:15" ht="18.75" customHeight="1" x14ac:dyDescent="0.2">
      <c r="A267" s="118"/>
      <c r="B267" s="119"/>
      <c r="C267" s="120"/>
      <c r="D267" s="121"/>
      <c r="E267" s="122"/>
      <c r="F267" s="122"/>
      <c r="G267" s="123"/>
      <c r="H267" s="124"/>
      <c r="I267" s="125"/>
      <c r="J267" s="122"/>
      <c r="K267" s="123"/>
      <c r="L267" s="124"/>
      <c r="M267" s="121"/>
      <c r="N267" s="125"/>
      <c r="O267" s="125"/>
    </row>
    <row r="268" spans="1:15" ht="18.75" customHeight="1" x14ac:dyDescent="0.2">
      <c r="A268" s="118"/>
      <c r="B268" s="119"/>
      <c r="C268" s="120"/>
      <c r="D268" s="121"/>
      <c r="E268" s="122"/>
      <c r="F268" s="122"/>
      <c r="G268" s="123"/>
      <c r="H268" s="124"/>
      <c r="I268" s="125"/>
      <c r="J268" s="122"/>
      <c r="K268" s="123"/>
      <c r="L268" s="124"/>
      <c r="M268" s="121"/>
      <c r="N268" s="125"/>
      <c r="O268" s="125"/>
    </row>
    <row r="269" spans="1:15" ht="18.75" customHeight="1" x14ac:dyDescent="0.2">
      <c r="A269" s="118"/>
      <c r="B269" s="119"/>
      <c r="C269" s="120"/>
      <c r="D269" s="121"/>
      <c r="E269" s="122"/>
      <c r="F269" s="122"/>
      <c r="G269" s="123"/>
      <c r="H269" s="124"/>
      <c r="I269" s="125"/>
      <c r="J269" s="122"/>
      <c r="K269" s="123"/>
      <c r="L269" s="124"/>
      <c r="M269" s="121"/>
      <c r="N269" s="125"/>
      <c r="O269" s="125"/>
    </row>
    <row r="270" spans="1:15" ht="18.75" customHeight="1" x14ac:dyDescent="0.2">
      <c r="A270" s="118"/>
      <c r="B270" s="119"/>
      <c r="C270" s="120"/>
      <c r="D270" s="121"/>
      <c r="E270" s="122"/>
      <c r="F270" s="122"/>
      <c r="G270" s="123"/>
      <c r="H270" s="124"/>
      <c r="I270" s="125"/>
      <c r="J270" s="122"/>
      <c r="K270" s="123"/>
      <c r="L270" s="124"/>
      <c r="M270" s="121"/>
      <c r="N270" s="125"/>
      <c r="O270" s="125"/>
    </row>
    <row r="271" spans="1:15" ht="18.75" customHeight="1" x14ac:dyDescent="0.2">
      <c r="A271" s="118"/>
      <c r="B271" s="119"/>
      <c r="C271" s="120"/>
      <c r="D271" s="121"/>
      <c r="E271" s="122"/>
      <c r="F271" s="122"/>
      <c r="G271" s="123"/>
      <c r="H271" s="124"/>
      <c r="I271" s="125"/>
      <c r="J271" s="122"/>
      <c r="K271" s="123"/>
      <c r="L271" s="124"/>
      <c r="M271" s="121"/>
      <c r="N271" s="125"/>
      <c r="O271" s="125"/>
    </row>
    <row r="272" spans="1:15" ht="18.75" customHeight="1" x14ac:dyDescent="0.2">
      <c r="A272" s="118"/>
      <c r="B272" s="119"/>
      <c r="C272" s="120"/>
      <c r="D272" s="121"/>
      <c r="E272" s="122"/>
      <c r="F272" s="122"/>
      <c r="G272" s="123"/>
      <c r="H272" s="124"/>
      <c r="I272" s="125"/>
      <c r="J272" s="122"/>
      <c r="K272" s="123"/>
      <c r="L272" s="124"/>
      <c r="M272" s="121"/>
      <c r="N272" s="125"/>
      <c r="O272" s="125"/>
    </row>
    <row r="273" spans="1:15" ht="18.75" customHeight="1" x14ac:dyDescent="0.2">
      <c r="A273" s="118"/>
      <c r="B273" s="119"/>
      <c r="C273" s="120"/>
      <c r="D273" s="121"/>
      <c r="E273" s="122"/>
      <c r="F273" s="122"/>
      <c r="G273" s="123"/>
      <c r="H273" s="124"/>
      <c r="I273" s="125"/>
      <c r="J273" s="122"/>
      <c r="K273" s="123"/>
      <c r="L273" s="124"/>
      <c r="M273" s="121"/>
      <c r="N273" s="125"/>
      <c r="O273" s="125"/>
    </row>
    <row r="274" spans="1:15" ht="18.75" customHeight="1" x14ac:dyDescent="0.2">
      <c r="A274" s="118"/>
      <c r="B274" s="119"/>
      <c r="C274" s="120"/>
      <c r="D274" s="121"/>
      <c r="E274" s="122"/>
      <c r="F274" s="122"/>
      <c r="G274" s="123"/>
      <c r="H274" s="124"/>
      <c r="I274" s="125"/>
      <c r="J274" s="122"/>
      <c r="K274" s="123"/>
      <c r="L274" s="124"/>
      <c r="M274" s="121"/>
      <c r="N274" s="125"/>
      <c r="O274" s="125"/>
    </row>
    <row r="275" spans="1:15" ht="18.75" customHeight="1" x14ac:dyDescent="0.2">
      <c r="A275" s="118"/>
      <c r="B275" s="119"/>
      <c r="C275" s="120"/>
      <c r="D275" s="121"/>
      <c r="E275" s="122"/>
      <c r="F275" s="122"/>
      <c r="G275" s="123"/>
      <c r="H275" s="124"/>
      <c r="I275" s="125"/>
      <c r="J275" s="122"/>
      <c r="K275" s="123"/>
      <c r="L275" s="124"/>
      <c r="M275" s="121"/>
      <c r="N275" s="125"/>
      <c r="O275" s="125"/>
    </row>
    <row r="276" spans="1:15" ht="18.75" customHeight="1" x14ac:dyDescent="0.2">
      <c r="A276" s="118"/>
      <c r="B276" s="119"/>
      <c r="C276" s="120"/>
      <c r="D276" s="121"/>
      <c r="E276" s="122"/>
      <c r="F276" s="122"/>
      <c r="G276" s="123"/>
      <c r="H276" s="124"/>
      <c r="I276" s="125"/>
      <c r="J276" s="122"/>
      <c r="K276" s="123"/>
      <c r="L276" s="124"/>
      <c r="M276" s="121"/>
      <c r="N276" s="125"/>
      <c r="O276" s="125"/>
    </row>
    <row r="277" spans="1:15" ht="18.75" customHeight="1" x14ac:dyDescent="0.2">
      <c r="A277" s="118"/>
      <c r="B277" s="119"/>
      <c r="C277" s="120"/>
      <c r="D277" s="121"/>
      <c r="E277" s="122"/>
      <c r="F277" s="122"/>
      <c r="G277" s="123"/>
      <c r="H277" s="124"/>
      <c r="I277" s="125"/>
      <c r="J277" s="122"/>
      <c r="K277" s="123"/>
      <c r="L277" s="124"/>
      <c r="M277" s="121"/>
      <c r="N277" s="125"/>
      <c r="O277" s="125"/>
    </row>
    <row r="278" spans="1:15" ht="18.75" customHeight="1" x14ac:dyDescent="0.2">
      <c r="A278" s="118"/>
      <c r="B278" s="119"/>
      <c r="C278" s="120"/>
      <c r="D278" s="121"/>
      <c r="E278" s="122"/>
      <c r="F278" s="122"/>
      <c r="G278" s="123"/>
      <c r="H278" s="124"/>
      <c r="I278" s="125"/>
      <c r="J278" s="122"/>
      <c r="K278" s="123"/>
      <c r="L278" s="124"/>
      <c r="M278" s="121"/>
      <c r="N278" s="125"/>
      <c r="O278" s="125"/>
    </row>
    <row r="279" spans="1:15" ht="18.75" customHeight="1" x14ac:dyDescent="0.2">
      <c r="A279" s="118"/>
      <c r="B279" s="119"/>
      <c r="C279" s="120"/>
      <c r="D279" s="121"/>
      <c r="E279" s="122"/>
      <c r="F279" s="122"/>
      <c r="G279" s="123"/>
      <c r="H279" s="124"/>
      <c r="I279" s="125"/>
      <c r="J279" s="122"/>
      <c r="K279" s="123"/>
      <c r="L279" s="124"/>
      <c r="M279" s="121"/>
      <c r="N279" s="125"/>
      <c r="O279" s="125"/>
    </row>
    <row r="280" spans="1:15" ht="18.75" customHeight="1" x14ac:dyDescent="0.2">
      <c r="A280" s="118"/>
      <c r="B280" s="119"/>
      <c r="C280" s="120"/>
      <c r="D280" s="121"/>
      <c r="E280" s="122"/>
      <c r="F280" s="122"/>
      <c r="G280" s="123"/>
      <c r="H280" s="124"/>
      <c r="I280" s="125"/>
      <c r="J280" s="122"/>
      <c r="K280" s="123"/>
      <c r="L280" s="124"/>
      <c r="M280" s="121"/>
      <c r="N280" s="125"/>
      <c r="O280" s="125"/>
    </row>
    <row r="281" spans="1:15" ht="18.75" customHeight="1" x14ac:dyDescent="0.2">
      <c r="A281" s="118"/>
      <c r="B281" s="119"/>
      <c r="C281" s="120"/>
      <c r="D281" s="121"/>
      <c r="E281" s="122"/>
      <c r="F281" s="122"/>
      <c r="G281" s="123"/>
      <c r="H281" s="124"/>
      <c r="I281" s="125"/>
      <c r="J281" s="122"/>
      <c r="K281" s="123"/>
      <c r="L281" s="124"/>
      <c r="M281" s="121"/>
      <c r="N281" s="125"/>
      <c r="O281" s="125"/>
    </row>
    <row r="282" spans="1:15" ht="18.75" customHeight="1" x14ac:dyDescent="0.2">
      <c r="A282" s="118"/>
      <c r="B282" s="119"/>
      <c r="C282" s="120"/>
      <c r="D282" s="121"/>
      <c r="E282" s="122"/>
      <c r="F282" s="122"/>
      <c r="G282" s="123"/>
      <c r="H282" s="124"/>
      <c r="I282" s="125"/>
      <c r="J282" s="122"/>
      <c r="K282" s="123"/>
      <c r="L282" s="124"/>
      <c r="M282" s="121"/>
      <c r="N282" s="125"/>
      <c r="O282" s="125"/>
    </row>
    <row r="283" spans="1:15" ht="18.75" customHeight="1" x14ac:dyDescent="0.2">
      <c r="A283" s="118"/>
      <c r="B283" s="119"/>
      <c r="C283" s="120"/>
      <c r="D283" s="121"/>
      <c r="E283" s="122"/>
      <c r="F283" s="122"/>
      <c r="G283" s="123"/>
      <c r="H283" s="124"/>
      <c r="I283" s="125"/>
      <c r="J283" s="122"/>
      <c r="K283" s="123"/>
      <c r="L283" s="124"/>
      <c r="M283" s="121"/>
      <c r="N283" s="125"/>
      <c r="O283" s="125"/>
    </row>
    <row r="284" spans="1:15" ht="18.75" customHeight="1" x14ac:dyDescent="0.2">
      <c r="A284" s="118"/>
      <c r="B284" s="119"/>
      <c r="C284" s="120"/>
      <c r="D284" s="121"/>
      <c r="E284" s="122"/>
      <c r="F284" s="122"/>
      <c r="G284" s="123"/>
      <c r="H284" s="124"/>
      <c r="I284" s="125"/>
      <c r="J284" s="122"/>
      <c r="K284" s="123"/>
      <c r="L284" s="124"/>
      <c r="M284" s="121"/>
      <c r="N284" s="125"/>
      <c r="O284" s="125"/>
    </row>
    <row r="285" spans="1:15" ht="18.75" customHeight="1" x14ac:dyDescent="0.2">
      <c r="A285" s="118"/>
      <c r="B285" s="119"/>
      <c r="C285" s="120"/>
      <c r="D285" s="121"/>
      <c r="E285" s="122"/>
      <c r="F285" s="122"/>
      <c r="G285" s="123"/>
      <c r="H285" s="124"/>
      <c r="I285" s="125"/>
      <c r="J285" s="122"/>
      <c r="K285" s="123"/>
      <c r="L285" s="124"/>
      <c r="M285" s="121"/>
      <c r="N285" s="125"/>
      <c r="O285" s="125"/>
    </row>
    <row r="286" spans="1:15" ht="18.75" customHeight="1" x14ac:dyDescent="0.2">
      <c r="A286" s="118"/>
      <c r="B286" s="119"/>
      <c r="C286" s="120"/>
      <c r="D286" s="121"/>
      <c r="E286" s="122"/>
      <c r="F286" s="122"/>
      <c r="G286" s="123"/>
      <c r="H286" s="124"/>
      <c r="I286" s="125"/>
      <c r="J286" s="122"/>
      <c r="K286" s="123"/>
      <c r="L286" s="124"/>
      <c r="M286" s="121"/>
      <c r="N286" s="125"/>
      <c r="O286" s="125"/>
    </row>
    <row r="287" spans="1:15" ht="18.75" customHeight="1" x14ac:dyDescent="0.2">
      <c r="A287" s="118"/>
      <c r="B287" s="119"/>
      <c r="C287" s="120"/>
      <c r="D287" s="121"/>
      <c r="E287" s="122"/>
      <c r="F287" s="122"/>
      <c r="G287" s="123"/>
      <c r="H287" s="124"/>
      <c r="I287" s="125"/>
      <c r="J287" s="122"/>
      <c r="K287" s="123"/>
      <c r="L287" s="124"/>
      <c r="M287" s="121"/>
      <c r="N287" s="125"/>
      <c r="O287" s="125"/>
    </row>
    <row r="288" spans="1:15" ht="18.75" customHeight="1" x14ac:dyDescent="0.2">
      <c r="A288" s="118"/>
      <c r="B288" s="119"/>
      <c r="C288" s="120"/>
      <c r="D288" s="121"/>
      <c r="E288" s="122"/>
      <c r="F288" s="122"/>
      <c r="G288" s="123"/>
      <c r="H288" s="124"/>
      <c r="I288" s="125"/>
      <c r="J288" s="122"/>
      <c r="K288" s="123"/>
      <c r="L288" s="124"/>
      <c r="M288" s="121"/>
      <c r="N288" s="125"/>
      <c r="O288" s="125"/>
    </row>
    <row r="289" spans="1:15" ht="18.75" customHeight="1" x14ac:dyDescent="0.2">
      <c r="A289" s="118"/>
      <c r="B289" s="119"/>
      <c r="C289" s="120"/>
      <c r="D289" s="121"/>
      <c r="E289" s="122"/>
      <c r="F289" s="122"/>
      <c r="G289" s="123"/>
      <c r="H289" s="124"/>
      <c r="I289" s="125"/>
      <c r="J289" s="122"/>
      <c r="K289" s="123"/>
      <c r="L289" s="124"/>
      <c r="M289" s="121"/>
      <c r="N289" s="125"/>
      <c r="O289" s="125"/>
    </row>
    <row r="290" spans="1:15" ht="18.75" customHeight="1" x14ac:dyDescent="0.2">
      <c r="A290" s="118"/>
      <c r="B290" s="119"/>
      <c r="C290" s="120"/>
      <c r="D290" s="121"/>
      <c r="E290" s="122"/>
      <c r="F290" s="122"/>
      <c r="G290" s="123"/>
      <c r="H290" s="124"/>
      <c r="I290" s="125"/>
      <c r="J290" s="122"/>
      <c r="K290" s="123"/>
      <c r="L290" s="124"/>
      <c r="M290" s="121"/>
      <c r="N290" s="125"/>
      <c r="O290" s="125"/>
    </row>
    <row r="291" spans="1:15" ht="18.75" customHeight="1" x14ac:dyDescent="0.2">
      <c r="A291" s="118"/>
      <c r="B291" s="119"/>
      <c r="C291" s="120"/>
      <c r="D291" s="121"/>
      <c r="E291" s="122"/>
      <c r="F291" s="122"/>
      <c r="G291" s="123"/>
      <c r="H291" s="124"/>
      <c r="I291" s="125"/>
      <c r="J291" s="122"/>
      <c r="K291" s="123"/>
      <c r="L291" s="124"/>
      <c r="M291" s="121"/>
      <c r="N291" s="125"/>
      <c r="O291" s="125"/>
    </row>
    <row r="292" spans="1:15" ht="18.75" customHeight="1" x14ac:dyDescent="0.2">
      <c r="A292" s="118"/>
      <c r="B292" s="119"/>
      <c r="C292" s="120"/>
      <c r="D292" s="121"/>
      <c r="E292" s="122"/>
      <c r="F292" s="122"/>
      <c r="G292" s="123"/>
      <c r="H292" s="124"/>
      <c r="I292" s="125"/>
      <c r="J292" s="122"/>
      <c r="K292" s="123"/>
      <c r="L292" s="124"/>
      <c r="M292" s="121"/>
      <c r="N292" s="125"/>
      <c r="O292" s="125"/>
    </row>
    <row r="293" spans="1:15" ht="18.75" customHeight="1" x14ac:dyDescent="0.2">
      <c r="A293" s="118"/>
      <c r="B293" s="119"/>
      <c r="C293" s="120"/>
      <c r="D293" s="121"/>
      <c r="E293" s="122"/>
      <c r="F293" s="122"/>
      <c r="G293" s="123"/>
      <c r="H293" s="124"/>
      <c r="I293" s="125"/>
      <c r="J293" s="122"/>
      <c r="K293" s="123"/>
      <c r="L293" s="124"/>
      <c r="M293" s="121"/>
      <c r="N293" s="125"/>
      <c r="O293" s="125"/>
    </row>
    <row r="294" spans="1:15" ht="18.75" customHeight="1" x14ac:dyDescent="0.2">
      <c r="A294" s="118"/>
      <c r="B294" s="119"/>
      <c r="C294" s="120"/>
      <c r="D294" s="121"/>
      <c r="E294" s="122"/>
      <c r="F294" s="122"/>
      <c r="G294" s="123"/>
      <c r="H294" s="124"/>
      <c r="I294" s="125"/>
      <c r="J294" s="122"/>
      <c r="K294" s="123"/>
      <c r="L294" s="124"/>
      <c r="M294" s="121"/>
      <c r="N294" s="125"/>
      <c r="O294" s="125"/>
    </row>
    <row r="295" spans="1:15" ht="18.75" customHeight="1" x14ac:dyDescent="0.2">
      <c r="A295" s="118"/>
      <c r="B295" s="119"/>
      <c r="C295" s="120"/>
      <c r="D295" s="121"/>
      <c r="E295" s="122"/>
      <c r="F295" s="122"/>
      <c r="G295" s="123"/>
      <c r="H295" s="124"/>
      <c r="I295" s="125"/>
      <c r="J295" s="122"/>
      <c r="K295" s="123"/>
      <c r="L295" s="124"/>
      <c r="M295" s="121"/>
      <c r="N295" s="125"/>
      <c r="O295" s="125"/>
    </row>
    <row r="296" spans="1:15" ht="18.75" customHeight="1" x14ac:dyDescent="0.2">
      <c r="A296" s="118"/>
      <c r="B296" s="119"/>
      <c r="C296" s="120"/>
      <c r="D296" s="121"/>
      <c r="E296" s="122"/>
      <c r="F296" s="122"/>
      <c r="G296" s="123"/>
      <c r="H296" s="124"/>
      <c r="I296" s="125"/>
      <c r="J296" s="122"/>
      <c r="K296" s="123"/>
      <c r="L296" s="124"/>
      <c r="M296" s="121"/>
      <c r="N296" s="125"/>
      <c r="O296" s="125"/>
    </row>
    <row r="297" spans="1:15" ht="18.75" customHeight="1" x14ac:dyDescent="0.2">
      <c r="A297" s="118"/>
      <c r="B297" s="119"/>
      <c r="C297" s="120"/>
      <c r="D297" s="121"/>
      <c r="E297" s="122"/>
      <c r="F297" s="122"/>
      <c r="G297" s="123"/>
      <c r="H297" s="124"/>
      <c r="I297" s="125"/>
      <c r="J297" s="122"/>
      <c r="K297" s="123"/>
      <c r="L297" s="124"/>
      <c r="M297" s="121"/>
      <c r="N297" s="125"/>
      <c r="O297" s="125"/>
    </row>
    <row r="298" spans="1:15" ht="18.75" customHeight="1" x14ac:dyDescent="0.2">
      <c r="A298" s="118"/>
      <c r="B298" s="119"/>
      <c r="C298" s="120"/>
      <c r="D298" s="121"/>
      <c r="E298" s="122"/>
      <c r="F298" s="122"/>
      <c r="G298" s="123"/>
      <c r="H298" s="124"/>
      <c r="I298" s="125"/>
      <c r="J298" s="122"/>
      <c r="K298" s="123"/>
      <c r="L298" s="124"/>
      <c r="M298" s="121"/>
      <c r="N298" s="125"/>
      <c r="O298" s="125"/>
    </row>
    <row r="299" spans="1:15" ht="18.75" customHeight="1" x14ac:dyDescent="0.2">
      <c r="A299" s="118"/>
      <c r="B299" s="119"/>
      <c r="C299" s="120"/>
      <c r="D299" s="121"/>
      <c r="E299" s="122"/>
      <c r="F299" s="122"/>
      <c r="G299" s="123"/>
      <c r="H299" s="124"/>
      <c r="I299" s="125"/>
      <c r="J299" s="122"/>
      <c r="K299" s="123"/>
      <c r="L299" s="124"/>
      <c r="M299" s="121"/>
      <c r="N299" s="125"/>
      <c r="O299" s="125"/>
    </row>
    <row r="300" spans="1:15" ht="18.75" customHeight="1" x14ac:dyDescent="0.2">
      <c r="A300" s="118"/>
      <c r="B300" s="119"/>
      <c r="C300" s="120"/>
      <c r="D300" s="121"/>
      <c r="E300" s="122"/>
      <c r="F300" s="122"/>
      <c r="G300" s="123"/>
      <c r="H300" s="124"/>
      <c r="I300" s="125"/>
      <c r="J300" s="122"/>
      <c r="K300" s="123"/>
      <c r="L300" s="124"/>
      <c r="M300" s="121"/>
      <c r="N300" s="125"/>
      <c r="O300" s="125"/>
    </row>
    <row r="301" spans="1:15" ht="18.75" customHeight="1" x14ac:dyDescent="0.2">
      <c r="A301" s="118"/>
      <c r="B301" s="119"/>
      <c r="C301" s="120"/>
      <c r="D301" s="121"/>
      <c r="E301" s="122"/>
      <c r="F301" s="122"/>
      <c r="G301" s="123"/>
      <c r="H301" s="124"/>
      <c r="I301" s="125"/>
      <c r="J301" s="122"/>
      <c r="K301" s="123"/>
      <c r="L301" s="124"/>
      <c r="M301" s="121"/>
      <c r="N301" s="125"/>
      <c r="O301" s="125"/>
    </row>
    <row r="302" spans="1:15" ht="18.75" customHeight="1" x14ac:dyDescent="0.2">
      <c r="A302" s="118"/>
      <c r="B302" s="119"/>
      <c r="C302" s="120"/>
      <c r="D302" s="121"/>
      <c r="E302" s="122"/>
      <c r="F302" s="122"/>
      <c r="G302" s="123"/>
      <c r="H302" s="124"/>
      <c r="I302" s="125"/>
      <c r="J302" s="122"/>
      <c r="K302" s="123"/>
      <c r="L302" s="124"/>
      <c r="M302" s="121"/>
      <c r="N302" s="125"/>
      <c r="O302" s="125"/>
    </row>
    <row r="303" spans="1:15" ht="18.75" customHeight="1" x14ac:dyDescent="0.2">
      <c r="A303" s="118"/>
      <c r="B303" s="119"/>
      <c r="C303" s="120"/>
      <c r="D303" s="121"/>
      <c r="E303" s="122"/>
      <c r="F303" s="122"/>
      <c r="G303" s="123"/>
      <c r="H303" s="124"/>
      <c r="I303" s="125"/>
      <c r="J303" s="122"/>
      <c r="K303" s="123"/>
      <c r="L303" s="124"/>
      <c r="M303" s="121"/>
      <c r="N303" s="125"/>
      <c r="O303" s="125"/>
    </row>
    <row r="304" spans="1:15" ht="18.75" customHeight="1" x14ac:dyDescent="0.2">
      <c r="A304" s="118"/>
      <c r="B304" s="119"/>
      <c r="C304" s="120"/>
      <c r="D304" s="121"/>
      <c r="E304" s="122"/>
      <c r="F304" s="122"/>
      <c r="G304" s="123"/>
      <c r="H304" s="124"/>
      <c r="I304" s="125"/>
      <c r="J304" s="122"/>
      <c r="K304" s="123"/>
      <c r="L304" s="124"/>
      <c r="M304" s="121"/>
      <c r="N304" s="125"/>
      <c r="O304" s="125"/>
    </row>
    <row r="305" spans="1:15" ht="18.75" customHeight="1" x14ac:dyDescent="0.2">
      <c r="A305" s="118"/>
      <c r="B305" s="119"/>
      <c r="C305" s="120"/>
      <c r="D305" s="121"/>
      <c r="E305" s="122"/>
      <c r="F305" s="122"/>
      <c r="G305" s="123"/>
      <c r="H305" s="124"/>
      <c r="I305" s="125"/>
      <c r="J305" s="122"/>
      <c r="K305" s="123"/>
      <c r="L305" s="124"/>
      <c r="M305" s="121"/>
      <c r="N305" s="125"/>
      <c r="O305" s="125"/>
    </row>
    <row r="306" spans="1:15" ht="18.75" customHeight="1" x14ac:dyDescent="0.2">
      <c r="A306" s="118"/>
      <c r="B306" s="119"/>
      <c r="C306" s="120"/>
      <c r="D306" s="121"/>
      <c r="E306" s="122"/>
      <c r="F306" s="122"/>
      <c r="G306" s="123"/>
      <c r="H306" s="124"/>
      <c r="I306" s="125"/>
      <c r="J306" s="122"/>
      <c r="K306" s="123"/>
      <c r="L306" s="124"/>
      <c r="M306" s="121"/>
      <c r="N306" s="125"/>
      <c r="O306" s="125"/>
    </row>
    <row r="307" spans="1:15" ht="18.75" customHeight="1" x14ac:dyDescent="0.2">
      <c r="A307" s="118"/>
      <c r="B307" s="119"/>
      <c r="C307" s="120"/>
      <c r="D307" s="121"/>
      <c r="E307" s="122"/>
      <c r="F307" s="122"/>
      <c r="G307" s="123"/>
      <c r="H307" s="124"/>
      <c r="I307" s="125"/>
      <c r="J307" s="122"/>
      <c r="K307" s="123"/>
      <c r="L307" s="124"/>
      <c r="M307" s="121"/>
      <c r="N307" s="125"/>
      <c r="O307" s="125"/>
    </row>
    <row r="308" spans="1:15" ht="18.75" customHeight="1" x14ac:dyDescent="0.2">
      <c r="A308" s="118"/>
      <c r="B308" s="119"/>
      <c r="C308" s="120"/>
      <c r="D308" s="121"/>
      <c r="E308" s="122"/>
      <c r="F308" s="122"/>
      <c r="G308" s="123"/>
      <c r="H308" s="124"/>
      <c r="I308" s="125"/>
      <c r="J308" s="122"/>
      <c r="K308" s="123"/>
      <c r="L308" s="124"/>
      <c r="M308" s="121"/>
      <c r="N308" s="125"/>
      <c r="O308" s="125"/>
    </row>
    <row r="309" spans="1:15" ht="18.75" customHeight="1" x14ac:dyDescent="0.2">
      <c r="A309" s="118"/>
      <c r="B309" s="119"/>
      <c r="C309" s="120"/>
      <c r="D309" s="121"/>
      <c r="E309" s="122"/>
      <c r="F309" s="122"/>
      <c r="G309" s="123"/>
      <c r="H309" s="124"/>
      <c r="I309" s="125"/>
      <c r="J309" s="122"/>
      <c r="K309" s="123"/>
      <c r="L309" s="124"/>
      <c r="M309" s="121"/>
      <c r="N309" s="125"/>
      <c r="O309" s="125"/>
    </row>
    <row r="310" spans="1:15" ht="18.75" customHeight="1" x14ac:dyDescent="0.2">
      <c r="A310" s="118"/>
      <c r="B310" s="119"/>
      <c r="C310" s="120"/>
      <c r="D310" s="121"/>
      <c r="E310" s="122"/>
      <c r="F310" s="122"/>
      <c r="G310" s="123"/>
      <c r="H310" s="124"/>
      <c r="I310" s="125"/>
      <c r="J310" s="122"/>
      <c r="K310" s="123"/>
      <c r="L310" s="124"/>
      <c r="M310" s="121"/>
      <c r="N310" s="125"/>
      <c r="O310" s="125"/>
    </row>
    <row r="311" spans="1:15" ht="18.75" customHeight="1" x14ac:dyDescent="0.2">
      <c r="A311" s="118"/>
      <c r="B311" s="119"/>
      <c r="C311" s="120"/>
      <c r="D311" s="121"/>
      <c r="E311" s="122"/>
      <c r="F311" s="122"/>
      <c r="G311" s="123"/>
      <c r="H311" s="124"/>
      <c r="I311" s="125"/>
      <c r="J311" s="122"/>
      <c r="K311" s="123"/>
      <c r="L311" s="124"/>
      <c r="M311" s="121"/>
      <c r="N311" s="125"/>
      <c r="O311" s="125"/>
    </row>
    <row r="312" spans="1:15" ht="18.75" customHeight="1" x14ac:dyDescent="0.2">
      <c r="A312" s="118"/>
      <c r="B312" s="119"/>
      <c r="C312" s="120"/>
      <c r="D312" s="121"/>
      <c r="E312" s="122"/>
      <c r="F312" s="122"/>
      <c r="G312" s="123"/>
      <c r="H312" s="124"/>
      <c r="I312" s="125"/>
      <c r="J312" s="122"/>
      <c r="K312" s="123"/>
      <c r="L312" s="124"/>
      <c r="M312" s="121"/>
      <c r="N312" s="125"/>
      <c r="O312" s="125"/>
    </row>
    <row r="313" spans="1:15" ht="18.75" customHeight="1" x14ac:dyDescent="0.2">
      <c r="A313" s="118"/>
      <c r="B313" s="119"/>
      <c r="C313" s="120"/>
      <c r="D313" s="121"/>
      <c r="E313" s="122"/>
      <c r="F313" s="122"/>
      <c r="G313" s="123"/>
      <c r="H313" s="124"/>
      <c r="I313" s="125"/>
      <c r="J313" s="122"/>
      <c r="K313" s="123"/>
      <c r="L313" s="124"/>
      <c r="M313" s="121"/>
      <c r="N313" s="125"/>
      <c r="O313" s="125"/>
    </row>
    <row r="314" spans="1:15" ht="18.75" customHeight="1" x14ac:dyDescent="0.2">
      <c r="A314" s="118"/>
      <c r="B314" s="119"/>
      <c r="C314" s="120"/>
      <c r="D314" s="121"/>
      <c r="E314" s="122"/>
      <c r="F314" s="122"/>
      <c r="G314" s="123"/>
      <c r="H314" s="124"/>
      <c r="I314" s="125"/>
      <c r="J314" s="122"/>
      <c r="K314" s="123"/>
      <c r="L314" s="124"/>
      <c r="M314" s="121"/>
      <c r="N314" s="125"/>
      <c r="O314" s="125"/>
    </row>
    <row r="315" spans="1:15" ht="18.75" customHeight="1" x14ac:dyDescent="0.2">
      <c r="A315" s="118"/>
      <c r="B315" s="119"/>
      <c r="C315" s="120"/>
      <c r="D315" s="121"/>
      <c r="E315" s="122"/>
      <c r="F315" s="122"/>
      <c r="G315" s="123"/>
      <c r="H315" s="124"/>
      <c r="I315" s="125"/>
      <c r="J315" s="122"/>
      <c r="K315" s="123"/>
      <c r="L315" s="124"/>
      <c r="M315" s="121"/>
      <c r="N315" s="125"/>
      <c r="O315" s="125"/>
    </row>
    <row r="316" spans="1:15" ht="18.75" customHeight="1" x14ac:dyDescent="0.2">
      <c r="A316" s="118"/>
      <c r="B316" s="119"/>
      <c r="C316" s="120"/>
      <c r="D316" s="121"/>
      <c r="E316" s="122"/>
      <c r="F316" s="122"/>
      <c r="G316" s="123"/>
      <c r="H316" s="124"/>
      <c r="I316" s="125"/>
      <c r="J316" s="122"/>
      <c r="K316" s="123"/>
      <c r="L316" s="124"/>
      <c r="M316" s="121"/>
      <c r="N316" s="125"/>
      <c r="O316" s="125"/>
    </row>
    <row r="317" spans="1:15" ht="18.75" customHeight="1" x14ac:dyDescent="0.2">
      <c r="A317" s="118"/>
      <c r="B317" s="119"/>
      <c r="C317" s="120"/>
      <c r="D317" s="121"/>
      <c r="E317" s="122"/>
      <c r="F317" s="122"/>
      <c r="G317" s="123"/>
      <c r="H317" s="124"/>
      <c r="I317" s="125"/>
      <c r="J317" s="122"/>
      <c r="K317" s="123"/>
      <c r="L317" s="124"/>
      <c r="M317" s="121"/>
      <c r="N317" s="125"/>
      <c r="O317" s="125"/>
    </row>
    <row r="318" spans="1:15" ht="18.75" customHeight="1" x14ac:dyDescent="0.2">
      <c r="A318" s="118"/>
      <c r="B318" s="119"/>
      <c r="C318" s="120"/>
      <c r="D318" s="121"/>
      <c r="E318" s="122"/>
      <c r="F318" s="122"/>
      <c r="G318" s="123"/>
      <c r="H318" s="124"/>
      <c r="I318" s="125"/>
      <c r="J318" s="122"/>
      <c r="K318" s="123"/>
      <c r="L318" s="124"/>
      <c r="M318" s="121"/>
      <c r="N318" s="125"/>
      <c r="O318" s="125"/>
    </row>
    <row r="319" spans="1:15" ht="18.75" customHeight="1" x14ac:dyDescent="0.2">
      <c r="A319" s="118"/>
      <c r="B319" s="119"/>
      <c r="C319" s="120"/>
      <c r="D319" s="121"/>
      <c r="E319" s="122"/>
      <c r="F319" s="122"/>
      <c r="G319" s="123"/>
      <c r="H319" s="124"/>
      <c r="I319" s="125"/>
      <c r="J319" s="122"/>
      <c r="K319" s="123"/>
      <c r="L319" s="124"/>
      <c r="M319" s="121"/>
      <c r="N319" s="125"/>
      <c r="O319" s="125"/>
    </row>
    <row r="320" spans="1:15" ht="18.75" customHeight="1" x14ac:dyDescent="0.2">
      <c r="A320" s="118"/>
      <c r="B320" s="119"/>
      <c r="C320" s="120"/>
      <c r="D320" s="121"/>
      <c r="E320" s="122"/>
      <c r="F320" s="122"/>
      <c r="G320" s="123"/>
      <c r="H320" s="124"/>
      <c r="I320" s="125"/>
      <c r="J320" s="122"/>
      <c r="K320" s="123"/>
      <c r="L320" s="124"/>
      <c r="M320" s="121"/>
      <c r="N320" s="125"/>
      <c r="O320" s="125"/>
    </row>
    <row r="321" spans="1:15" ht="18.75" customHeight="1" x14ac:dyDescent="0.2">
      <c r="A321" s="118"/>
      <c r="B321" s="119"/>
      <c r="C321" s="120"/>
      <c r="D321" s="121"/>
      <c r="E321" s="122"/>
      <c r="F321" s="122"/>
      <c r="G321" s="123"/>
      <c r="H321" s="124"/>
      <c r="I321" s="125"/>
      <c r="J321" s="122"/>
      <c r="K321" s="123"/>
      <c r="L321" s="124"/>
      <c r="M321" s="121"/>
      <c r="N321" s="125"/>
      <c r="O321" s="125"/>
    </row>
    <row r="322" spans="1:15" ht="18.75" customHeight="1" x14ac:dyDescent="0.2">
      <c r="A322" s="118"/>
      <c r="B322" s="119"/>
      <c r="C322" s="120"/>
      <c r="D322" s="121"/>
      <c r="E322" s="122"/>
      <c r="F322" s="122"/>
      <c r="G322" s="123"/>
      <c r="H322" s="124"/>
      <c r="I322" s="125"/>
      <c r="J322" s="122"/>
      <c r="K322" s="123"/>
      <c r="L322" s="124"/>
      <c r="M322" s="121"/>
      <c r="N322" s="125"/>
      <c r="O322" s="125"/>
    </row>
    <row r="323" spans="1:15" ht="18.75" customHeight="1" x14ac:dyDescent="0.2">
      <c r="A323" s="118"/>
      <c r="B323" s="119"/>
      <c r="C323" s="120"/>
      <c r="D323" s="121"/>
      <c r="E323" s="122"/>
      <c r="F323" s="122"/>
      <c r="G323" s="123"/>
      <c r="H323" s="124"/>
      <c r="I323" s="125"/>
      <c r="J323" s="122"/>
      <c r="K323" s="123"/>
      <c r="L323" s="124"/>
      <c r="M323" s="121"/>
      <c r="N323" s="125"/>
      <c r="O323" s="125"/>
    </row>
    <row r="324" spans="1:15" ht="18.75" customHeight="1" x14ac:dyDescent="0.2">
      <c r="A324" s="118"/>
      <c r="B324" s="119"/>
      <c r="C324" s="120"/>
      <c r="D324" s="121"/>
      <c r="E324" s="122"/>
      <c r="F324" s="122"/>
      <c r="G324" s="123"/>
      <c r="H324" s="124"/>
      <c r="I324" s="125"/>
      <c r="J324" s="122"/>
      <c r="K324" s="123"/>
      <c r="L324" s="124"/>
      <c r="M324" s="121"/>
      <c r="N324" s="125"/>
      <c r="O324" s="125"/>
    </row>
    <row r="325" spans="1:15" ht="18.75" customHeight="1" x14ac:dyDescent="0.2">
      <c r="A325" s="118"/>
      <c r="B325" s="119"/>
      <c r="C325" s="120"/>
      <c r="D325" s="121"/>
      <c r="E325" s="122"/>
      <c r="F325" s="122"/>
      <c r="G325" s="123"/>
      <c r="H325" s="124"/>
      <c r="I325" s="125"/>
      <c r="J325" s="122"/>
      <c r="K325" s="123"/>
      <c r="L325" s="124"/>
      <c r="M325" s="121"/>
      <c r="N325" s="125"/>
      <c r="O325" s="125"/>
    </row>
    <row r="326" spans="1:15" ht="18.75" customHeight="1" x14ac:dyDescent="0.2">
      <c r="A326" s="118"/>
      <c r="B326" s="119"/>
      <c r="C326" s="120"/>
      <c r="D326" s="121"/>
      <c r="E326" s="122"/>
      <c r="F326" s="122"/>
      <c r="G326" s="123"/>
      <c r="H326" s="124"/>
      <c r="I326" s="125"/>
      <c r="J326" s="122"/>
      <c r="K326" s="123"/>
      <c r="L326" s="124"/>
      <c r="M326" s="121"/>
      <c r="N326" s="125"/>
      <c r="O326" s="125"/>
    </row>
    <row r="327" spans="1:15" ht="18.75" customHeight="1" x14ac:dyDescent="0.2">
      <c r="A327" s="118"/>
      <c r="B327" s="119"/>
      <c r="C327" s="120"/>
      <c r="D327" s="121"/>
      <c r="E327" s="122"/>
      <c r="F327" s="122"/>
      <c r="G327" s="123"/>
      <c r="H327" s="124"/>
      <c r="I327" s="125"/>
      <c r="J327" s="122"/>
      <c r="K327" s="123"/>
      <c r="L327" s="124"/>
      <c r="M327" s="121"/>
      <c r="N327" s="125"/>
      <c r="O327" s="125"/>
    </row>
    <row r="328" spans="1:15" ht="18.75" customHeight="1" x14ac:dyDescent="0.2">
      <c r="A328" s="118"/>
      <c r="B328" s="119"/>
      <c r="C328" s="120"/>
      <c r="D328" s="121"/>
      <c r="E328" s="122"/>
      <c r="F328" s="122"/>
      <c r="G328" s="123"/>
      <c r="H328" s="124"/>
      <c r="I328" s="125"/>
      <c r="J328" s="122"/>
      <c r="K328" s="123"/>
      <c r="L328" s="124"/>
      <c r="M328" s="121"/>
      <c r="N328" s="125"/>
      <c r="O328" s="125"/>
    </row>
    <row r="329" spans="1:15" ht="18.75" customHeight="1" x14ac:dyDescent="0.2">
      <c r="A329" s="118"/>
      <c r="B329" s="119"/>
      <c r="C329" s="120"/>
      <c r="D329" s="121"/>
      <c r="E329" s="122"/>
      <c r="F329" s="122"/>
      <c r="G329" s="123"/>
      <c r="H329" s="124"/>
      <c r="I329" s="125"/>
      <c r="J329" s="122"/>
      <c r="K329" s="123"/>
      <c r="L329" s="124"/>
      <c r="M329" s="121"/>
      <c r="N329" s="125"/>
      <c r="O329" s="125"/>
    </row>
    <row r="330" spans="1:15" ht="18.75" customHeight="1" x14ac:dyDescent="0.2">
      <c r="A330" s="118"/>
      <c r="B330" s="119"/>
      <c r="C330" s="120"/>
      <c r="D330" s="121"/>
      <c r="E330" s="122"/>
      <c r="F330" s="122"/>
      <c r="G330" s="123"/>
      <c r="H330" s="124"/>
      <c r="I330" s="125"/>
      <c r="J330" s="122"/>
      <c r="K330" s="123"/>
      <c r="L330" s="124"/>
      <c r="M330" s="121"/>
      <c r="N330" s="125"/>
      <c r="O330" s="125"/>
    </row>
    <row r="331" spans="1:15" ht="18.75" customHeight="1" x14ac:dyDescent="0.2">
      <c r="A331" s="118"/>
      <c r="B331" s="119"/>
      <c r="C331" s="120"/>
      <c r="D331" s="121"/>
      <c r="E331" s="122"/>
      <c r="F331" s="122"/>
      <c r="G331" s="123"/>
      <c r="H331" s="124"/>
      <c r="I331" s="125"/>
      <c r="J331" s="122"/>
      <c r="K331" s="123"/>
      <c r="L331" s="124"/>
      <c r="M331" s="121"/>
      <c r="N331" s="125"/>
      <c r="O331" s="125"/>
    </row>
    <row r="332" spans="1:15" ht="18.75" customHeight="1" x14ac:dyDescent="0.2">
      <c r="A332" s="118"/>
      <c r="B332" s="119"/>
      <c r="C332" s="120"/>
      <c r="D332" s="121"/>
      <c r="E332" s="122"/>
      <c r="F332" s="122"/>
      <c r="G332" s="123"/>
      <c r="H332" s="124"/>
      <c r="I332" s="125"/>
      <c r="J332" s="122"/>
      <c r="K332" s="123"/>
      <c r="L332" s="124"/>
      <c r="M332" s="121"/>
      <c r="N332" s="125"/>
      <c r="O332" s="125"/>
    </row>
    <row r="333" spans="1:15" ht="18.75" customHeight="1" x14ac:dyDescent="0.2">
      <c r="A333" s="118"/>
      <c r="B333" s="119"/>
      <c r="C333" s="120"/>
      <c r="D333" s="121"/>
      <c r="E333" s="122"/>
      <c r="F333" s="122"/>
      <c r="G333" s="123"/>
      <c r="H333" s="124"/>
      <c r="I333" s="125"/>
      <c r="J333" s="122"/>
      <c r="K333" s="123"/>
      <c r="L333" s="124"/>
      <c r="M333" s="121"/>
      <c r="N333" s="125"/>
      <c r="O333" s="125"/>
    </row>
    <row r="334" spans="1:15" ht="18.75" customHeight="1" x14ac:dyDescent="0.2">
      <c r="A334" s="118"/>
      <c r="B334" s="119"/>
      <c r="C334" s="120"/>
      <c r="D334" s="121"/>
      <c r="E334" s="122"/>
      <c r="F334" s="122"/>
      <c r="G334" s="123"/>
      <c r="H334" s="124"/>
      <c r="I334" s="125"/>
      <c r="J334" s="122"/>
      <c r="K334" s="123"/>
      <c r="L334" s="124"/>
      <c r="M334" s="121"/>
      <c r="N334" s="125"/>
      <c r="O334" s="125"/>
    </row>
    <row r="335" spans="1:15" ht="18.75" customHeight="1" x14ac:dyDescent="0.2">
      <c r="A335" s="118"/>
      <c r="B335" s="119"/>
      <c r="C335" s="120"/>
      <c r="D335" s="121"/>
      <c r="E335" s="122"/>
      <c r="F335" s="122"/>
      <c r="G335" s="123"/>
      <c r="H335" s="124"/>
      <c r="I335" s="125"/>
      <c r="J335" s="122"/>
      <c r="K335" s="123"/>
      <c r="L335" s="124"/>
      <c r="M335" s="121"/>
      <c r="N335" s="125"/>
      <c r="O335" s="125"/>
    </row>
    <row r="336" spans="1:15" ht="18.75" customHeight="1" x14ac:dyDescent="0.2">
      <c r="A336" s="118"/>
      <c r="B336" s="119"/>
      <c r="C336" s="120"/>
      <c r="D336" s="121"/>
      <c r="E336" s="122"/>
      <c r="F336" s="122"/>
      <c r="G336" s="123"/>
      <c r="H336" s="124"/>
      <c r="I336" s="125"/>
      <c r="J336" s="122"/>
      <c r="K336" s="123"/>
      <c r="L336" s="124"/>
      <c r="M336" s="121"/>
      <c r="N336" s="125"/>
      <c r="O336" s="125"/>
    </row>
    <row r="337" spans="1:16" ht="18.75" customHeight="1" x14ac:dyDescent="0.2">
      <c r="A337" s="118"/>
      <c r="B337" s="119"/>
      <c r="C337" s="120"/>
      <c r="D337" s="121"/>
      <c r="E337" s="122"/>
      <c r="F337" s="122"/>
      <c r="G337" s="123"/>
      <c r="H337" s="124"/>
      <c r="I337" s="125"/>
      <c r="J337" s="122"/>
      <c r="K337" s="123"/>
      <c r="L337" s="124"/>
      <c r="M337" s="121"/>
      <c r="N337" s="125"/>
      <c r="O337" s="125"/>
    </row>
    <row r="338" spans="1:16" ht="18.75" customHeight="1" x14ac:dyDescent="0.2">
      <c r="A338" s="118"/>
      <c r="B338" s="119"/>
      <c r="C338" s="120"/>
      <c r="D338" s="121"/>
      <c r="E338" s="122"/>
      <c r="F338" s="122"/>
      <c r="G338" s="123"/>
      <c r="H338" s="124"/>
      <c r="I338" s="125"/>
      <c r="J338" s="122"/>
      <c r="K338" s="123"/>
      <c r="L338" s="124"/>
      <c r="M338" s="121"/>
      <c r="N338" s="125"/>
      <c r="O338" s="125"/>
    </row>
    <row r="339" spans="1:16" ht="18.75" customHeight="1" x14ac:dyDescent="0.2">
      <c r="A339" s="118"/>
      <c r="B339" s="119"/>
      <c r="C339" s="120"/>
      <c r="D339" s="121"/>
      <c r="E339" s="122"/>
      <c r="F339" s="122"/>
      <c r="G339" s="123"/>
      <c r="H339" s="124"/>
      <c r="I339" s="125"/>
      <c r="J339" s="122"/>
      <c r="K339" s="123"/>
      <c r="L339" s="124"/>
      <c r="M339" s="121"/>
      <c r="N339" s="125"/>
      <c r="O339" s="125"/>
    </row>
    <row r="340" spans="1:16" ht="18.75" customHeight="1" x14ac:dyDescent="0.2">
      <c r="A340" s="118"/>
      <c r="B340" s="119"/>
      <c r="C340" s="120"/>
      <c r="D340" s="121"/>
      <c r="E340" s="122"/>
      <c r="F340" s="122"/>
      <c r="G340" s="123"/>
      <c r="H340" s="124"/>
      <c r="I340" s="125"/>
      <c r="J340" s="122"/>
      <c r="K340" s="123"/>
      <c r="L340" s="124"/>
      <c r="M340" s="121"/>
      <c r="N340" s="125"/>
      <c r="O340" s="125"/>
    </row>
    <row r="341" spans="1:16" s="117" customFormat="1" ht="18.75" customHeight="1" x14ac:dyDescent="0.2">
      <c r="A341" s="118"/>
      <c r="B341" s="119"/>
      <c r="C341" s="120"/>
      <c r="D341" s="121"/>
      <c r="E341" s="122"/>
      <c r="F341" s="122"/>
      <c r="G341" s="123"/>
      <c r="H341" s="124"/>
      <c r="I341" s="125"/>
      <c r="J341" s="122"/>
      <c r="K341" s="123"/>
      <c r="L341" s="124"/>
      <c r="M341" s="121"/>
      <c r="N341" s="125"/>
      <c r="O341" s="125"/>
      <c r="P341" s="53"/>
    </row>
    <row r="342" spans="1:16" s="117" customFormat="1" ht="18.75" customHeight="1" x14ac:dyDescent="0.2">
      <c r="A342" s="118"/>
      <c r="B342" s="119"/>
      <c r="C342" s="120"/>
      <c r="D342" s="121"/>
      <c r="E342" s="122"/>
      <c r="F342" s="122"/>
      <c r="G342" s="123"/>
      <c r="H342" s="124"/>
      <c r="I342" s="125"/>
      <c r="J342" s="122"/>
      <c r="K342" s="123"/>
      <c r="L342" s="124"/>
      <c r="M342" s="121"/>
      <c r="N342" s="125"/>
      <c r="O342" s="125"/>
      <c r="P342" s="53"/>
    </row>
    <row r="343" spans="1:16" ht="15" x14ac:dyDescent="0.2">
      <c r="A343" s="118"/>
      <c r="B343" s="119"/>
      <c r="C343" s="120"/>
      <c r="D343" s="121"/>
      <c r="E343" s="122"/>
      <c r="F343" s="122"/>
      <c r="G343" s="123"/>
      <c r="H343" s="124"/>
      <c r="I343" s="125"/>
      <c r="J343" s="122"/>
      <c r="K343" s="123"/>
      <c r="L343" s="124"/>
      <c r="M343" s="121"/>
      <c r="N343" s="125"/>
      <c r="O343" s="125"/>
    </row>
    <row r="344" spans="1:16" ht="15" x14ac:dyDescent="0.2">
      <c r="A344" s="118"/>
      <c r="B344" s="119"/>
      <c r="C344" s="120"/>
      <c r="D344" s="121"/>
      <c r="E344" s="122"/>
      <c r="F344" s="122"/>
      <c r="G344" s="123"/>
      <c r="H344" s="124"/>
      <c r="I344" s="125"/>
      <c r="J344" s="122"/>
      <c r="K344" s="123"/>
      <c r="L344" s="124"/>
      <c r="M344" s="121"/>
      <c r="N344" s="125"/>
      <c r="O344" s="125"/>
    </row>
    <row r="345" spans="1:16" ht="15" x14ac:dyDescent="0.2">
      <c r="A345" s="118"/>
      <c r="B345" s="119"/>
      <c r="C345" s="120"/>
      <c r="D345" s="121"/>
      <c r="E345" s="122"/>
      <c r="F345" s="122"/>
      <c r="G345" s="123"/>
      <c r="H345" s="124"/>
      <c r="I345" s="125"/>
      <c r="J345" s="122"/>
      <c r="K345" s="123"/>
      <c r="L345" s="124"/>
      <c r="M345" s="121"/>
      <c r="N345" s="125"/>
      <c r="O345" s="125"/>
    </row>
    <row r="346" spans="1:16" ht="15" x14ac:dyDescent="0.2">
      <c r="A346" s="118"/>
      <c r="B346" s="119"/>
      <c r="C346" s="120"/>
      <c r="D346" s="121"/>
      <c r="E346" s="122"/>
      <c r="F346" s="122"/>
      <c r="G346" s="123"/>
      <c r="H346" s="124"/>
      <c r="I346" s="125"/>
      <c r="J346" s="122"/>
      <c r="K346" s="123"/>
      <c r="L346" s="124"/>
      <c r="M346" s="121"/>
      <c r="N346" s="125"/>
      <c r="O346" s="125"/>
    </row>
    <row r="347" spans="1:16" ht="15" x14ac:dyDescent="0.2">
      <c r="A347" s="118"/>
      <c r="B347" s="119"/>
      <c r="C347" s="120"/>
      <c r="D347" s="121"/>
      <c r="E347" s="122"/>
      <c r="F347" s="122"/>
      <c r="G347" s="123"/>
      <c r="H347" s="124"/>
      <c r="I347" s="125"/>
      <c r="J347" s="122"/>
      <c r="K347" s="123"/>
      <c r="L347" s="124"/>
      <c r="M347" s="121"/>
      <c r="N347" s="125"/>
      <c r="O347" s="125"/>
    </row>
    <row r="348" spans="1:16" ht="15" x14ac:dyDescent="0.2">
      <c r="A348" s="118"/>
      <c r="B348" s="119"/>
      <c r="C348" s="120"/>
      <c r="D348" s="121"/>
      <c r="E348" s="122"/>
      <c r="F348" s="122"/>
      <c r="G348" s="123"/>
      <c r="H348" s="124"/>
      <c r="I348" s="125"/>
      <c r="J348" s="122"/>
      <c r="K348" s="123"/>
      <c r="L348" s="124"/>
      <c r="M348" s="121"/>
      <c r="N348" s="125"/>
      <c r="O348" s="125"/>
    </row>
    <row r="349" spans="1:16" ht="15" x14ac:dyDescent="0.2">
      <c r="A349" s="118"/>
      <c r="B349" s="119"/>
      <c r="C349" s="120"/>
      <c r="D349" s="121"/>
      <c r="E349" s="122"/>
      <c r="F349" s="122"/>
      <c r="G349" s="123"/>
      <c r="H349" s="124"/>
      <c r="I349" s="125"/>
      <c r="J349" s="122"/>
      <c r="K349" s="123"/>
      <c r="L349" s="124"/>
      <c r="M349" s="121"/>
      <c r="N349" s="125"/>
      <c r="O349" s="125"/>
    </row>
    <row r="350" spans="1:16" ht="15" x14ac:dyDescent="0.2">
      <c r="A350" s="118"/>
      <c r="B350" s="119"/>
      <c r="C350" s="120"/>
      <c r="D350" s="121"/>
      <c r="E350" s="122"/>
      <c r="F350" s="122"/>
      <c r="G350" s="123"/>
      <c r="H350" s="124"/>
      <c r="I350" s="125"/>
      <c r="J350" s="122"/>
      <c r="K350" s="123"/>
      <c r="L350" s="124"/>
      <c r="M350" s="121"/>
      <c r="N350" s="125"/>
      <c r="O350" s="125"/>
    </row>
    <row r="351" spans="1:16" ht="15" x14ac:dyDescent="0.2">
      <c r="A351" s="118"/>
      <c r="B351" s="119"/>
      <c r="C351" s="120"/>
      <c r="D351" s="121"/>
      <c r="E351" s="122"/>
      <c r="F351" s="122"/>
      <c r="G351" s="123"/>
      <c r="H351" s="124"/>
      <c r="I351" s="125"/>
      <c r="J351" s="122"/>
      <c r="K351" s="123"/>
      <c r="L351" s="124"/>
      <c r="M351" s="121"/>
      <c r="N351" s="125"/>
      <c r="O351" s="125"/>
    </row>
    <row r="352" spans="1:16" ht="15" x14ac:dyDescent="0.2">
      <c r="A352" s="118"/>
      <c r="B352" s="119"/>
      <c r="C352" s="120"/>
      <c r="D352" s="121"/>
      <c r="E352" s="122"/>
      <c r="F352" s="122"/>
      <c r="G352" s="123"/>
      <c r="H352" s="124"/>
      <c r="I352" s="125"/>
      <c r="J352" s="122"/>
      <c r="K352" s="123"/>
      <c r="L352" s="124"/>
      <c r="M352" s="121"/>
      <c r="N352" s="125"/>
      <c r="O352" s="125"/>
    </row>
    <row r="353" spans="1:15" ht="15" x14ac:dyDescent="0.2">
      <c r="A353" s="118"/>
      <c r="B353" s="119"/>
      <c r="C353" s="120"/>
      <c r="D353" s="121"/>
      <c r="E353" s="122"/>
      <c r="F353" s="122"/>
      <c r="G353" s="123"/>
      <c r="H353" s="124"/>
      <c r="I353" s="125"/>
      <c r="J353" s="122"/>
      <c r="K353" s="123"/>
      <c r="L353" s="124"/>
      <c r="M353" s="121"/>
      <c r="N353" s="125"/>
      <c r="O353" s="125"/>
    </row>
    <row r="354" spans="1:15" ht="15" x14ac:dyDescent="0.2">
      <c r="A354" s="118"/>
      <c r="B354" s="119"/>
      <c r="C354" s="120"/>
      <c r="D354" s="121"/>
      <c r="E354" s="122"/>
      <c r="F354" s="122"/>
      <c r="G354" s="123"/>
      <c r="H354" s="124"/>
      <c r="I354" s="125"/>
      <c r="J354" s="122"/>
      <c r="K354" s="123"/>
      <c r="L354" s="124"/>
      <c r="M354" s="121"/>
      <c r="N354" s="125"/>
      <c r="O354" s="125"/>
    </row>
    <row r="355" spans="1:15" ht="15" x14ac:dyDescent="0.2">
      <c r="A355" s="118"/>
      <c r="B355" s="119"/>
      <c r="C355" s="120"/>
      <c r="D355" s="121"/>
      <c r="E355" s="122"/>
      <c r="F355" s="122"/>
      <c r="G355" s="123"/>
      <c r="H355" s="124"/>
      <c r="I355" s="125"/>
      <c r="J355" s="122"/>
      <c r="K355" s="123"/>
      <c r="L355" s="124"/>
      <c r="M355" s="121"/>
      <c r="N355" s="125"/>
      <c r="O355" s="125"/>
    </row>
    <row r="356" spans="1:15" ht="15" x14ac:dyDescent="0.2">
      <c r="A356" s="118"/>
      <c r="B356" s="119"/>
      <c r="C356" s="120"/>
      <c r="D356" s="121"/>
      <c r="E356" s="122"/>
      <c r="F356" s="122"/>
      <c r="G356" s="123"/>
      <c r="H356" s="124"/>
      <c r="I356" s="125"/>
      <c r="J356" s="122"/>
      <c r="K356" s="123"/>
      <c r="L356" s="124"/>
      <c r="M356" s="121"/>
      <c r="N356" s="125"/>
      <c r="O356" s="125"/>
    </row>
    <row r="357" spans="1:15" ht="15" x14ac:dyDescent="0.2">
      <c r="A357" s="118"/>
      <c r="B357" s="119"/>
      <c r="C357" s="120"/>
      <c r="D357" s="121"/>
      <c r="E357" s="122"/>
      <c r="F357" s="122"/>
      <c r="G357" s="123"/>
      <c r="H357" s="124"/>
      <c r="I357" s="125"/>
      <c r="J357" s="122"/>
      <c r="K357" s="123"/>
      <c r="L357" s="124"/>
      <c r="M357" s="121"/>
      <c r="N357" s="125"/>
      <c r="O357" s="125"/>
    </row>
    <row r="358" spans="1:15" ht="15" x14ac:dyDescent="0.2">
      <c r="A358" s="118"/>
      <c r="B358" s="119"/>
      <c r="C358" s="120"/>
      <c r="D358" s="121"/>
      <c r="E358" s="122"/>
      <c r="F358" s="122"/>
      <c r="G358" s="123"/>
      <c r="H358" s="124"/>
      <c r="I358" s="125"/>
      <c r="J358" s="122"/>
      <c r="K358" s="123"/>
      <c r="L358" s="124"/>
      <c r="M358" s="121"/>
      <c r="N358" s="125"/>
      <c r="O358" s="125"/>
    </row>
    <row r="359" spans="1:15" ht="15" x14ac:dyDescent="0.2">
      <c r="A359" s="123"/>
      <c r="B359" s="119"/>
      <c r="C359" s="120"/>
      <c r="D359" s="121"/>
      <c r="E359" s="122"/>
      <c r="F359" s="122"/>
      <c r="G359" s="123"/>
      <c r="H359" s="124"/>
      <c r="I359" s="125"/>
      <c r="J359" s="122"/>
      <c r="K359" s="123"/>
      <c r="L359" s="124"/>
      <c r="M359" s="121"/>
      <c r="N359" s="125"/>
      <c r="O359" s="125"/>
    </row>
    <row r="360" spans="1:15" ht="15" x14ac:dyDescent="0.2">
      <c r="A360" s="123"/>
      <c r="B360" s="119"/>
      <c r="C360" s="120"/>
      <c r="D360" s="121"/>
      <c r="E360" s="122"/>
      <c r="F360" s="122"/>
      <c r="G360" s="123"/>
      <c r="H360" s="124"/>
      <c r="I360" s="125"/>
      <c r="J360" s="122"/>
      <c r="K360" s="123"/>
      <c r="L360" s="124"/>
      <c r="M360" s="121"/>
      <c r="N360" s="125"/>
      <c r="O360" s="125"/>
    </row>
    <row r="371" spans="16:16" x14ac:dyDescent="0.2">
      <c r="P371" s="117"/>
    </row>
    <row r="372" spans="16:16" x14ac:dyDescent="0.2">
      <c r="P372" s="117"/>
    </row>
  </sheetData>
  <dataConsolidate/>
  <mergeCells count="224">
    <mergeCell ref="B130:P130"/>
    <mergeCell ref="B131:O131"/>
    <mergeCell ref="B128:C128"/>
    <mergeCell ref="E128:F128"/>
    <mergeCell ref="L128:M128"/>
    <mergeCell ref="N128:P128"/>
    <mergeCell ref="B129:C129"/>
    <mergeCell ref="E129:F129"/>
    <mergeCell ref="L129:M129"/>
    <mergeCell ref="N129:P129"/>
    <mergeCell ref="B126:C126"/>
    <mergeCell ref="E126:F126"/>
    <mergeCell ref="L126:M126"/>
    <mergeCell ref="N126:P126"/>
    <mergeCell ref="B127:C127"/>
    <mergeCell ref="E127:F127"/>
    <mergeCell ref="L127:M127"/>
    <mergeCell ref="N127:P127"/>
    <mergeCell ref="E124:F124"/>
    <mergeCell ref="L124:M124"/>
    <mergeCell ref="N124:P124"/>
    <mergeCell ref="E125:F125"/>
    <mergeCell ref="L125:M125"/>
    <mergeCell ref="N125:P125"/>
    <mergeCell ref="B121:C125"/>
    <mergeCell ref="E121:F121"/>
    <mergeCell ref="L121:M121"/>
    <mergeCell ref="N121:P121"/>
    <mergeCell ref="E122:F122"/>
    <mergeCell ref="L122:M122"/>
    <mergeCell ref="N122:P122"/>
    <mergeCell ref="E123:F123"/>
    <mergeCell ref="L123:M123"/>
    <mergeCell ref="N123:P123"/>
    <mergeCell ref="B119:C119"/>
    <mergeCell ref="E119:F119"/>
    <mergeCell ref="L119:M119"/>
    <mergeCell ref="N119:P119"/>
    <mergeCell ref="B120:C120"/>
    <mergeCell ref="E120:F120"/>
    <mergeCell ref="L120:M120"/>
    <mergeCell ref="N120:P120"/>
    <mergeCell ref="B116:C118"/>
    <mergeCell ref="E116:F116"/>
    <mergeCell ref="L116:M116"/>
    <mergeCell ref="N116:P116"/>
    <mergeCell ref="E117:F117"/>
    <mergeCell ref="L117:M117"/>
    <mergeCell ref="N117:P117"/>
    <mergeCell ref="E118:F118"/>
    <mergeCell ref="L118:M118"/>
    <mergeCell ref="N118:P118"/>
    <mergeCell ref="B115:C115"/>
    <mergeCell ref="E115:F115"/>
    <mergeCell ref="L115:M115"/>
    <mergeCell ref="N115:P115"/>
    <mergeCell ref="N111:P111"/>
    <mergeCell ref="E112:F112"/>
    <mergeCell ref="L112:M112"/>
    <mergeCell ref="N112:P112"/>
    <mergeCell ref="E113:F113"/>
    <mergeCell ref="L113:M113"/>
    <mergeCell ref="N113:P113"/>
    <mergeCell ref="B109:C109"/>
    <mergeCell ref="E109:F109"/>
    <mergeCell ref="L109:M109"/>
    <mergeCell ref="N109:P109"/>
    <mergeCell ref="B110:C114"/>
    <mergeCell ref="E110:F110"/>
    <mergeCell ref="L110:M110"/>
    <mergeCell ref="N110:P110"/>
    <mergeCell ref="E111:F111"/>
    <mergeCell ref="L111:M111"/>
    <mergeCell ref="E114:F114"/>
    <mergeCell ref="L114:M114"/>
    <mergeCell ref="N114:P114"/>
    <mergeCell ref="A105:P105"/>
    <mergeCell ref="B107:C107"/>
    <mergeCell ref="E107:F107"/>
    <mergeCell ref="L107:M107"/>
    <mergeCell ref="N107:P107"/>
    <mergeCell ref="B108:C108"/>
    <mergeCell ref="E108:F108"/>
    <mergeCell ref="L108:M108"/>
    <mergeCell ref="N108:P108"/>
    <mergeCell ref="B102:C102"/>
    <mergeCell ref="D102:E102"/>
    <mergeCell ref="F102:I102"/>
    <mergeCell ref="J102:K102"/>
    <mergeCell ref="L102:O102"/>
    <mergeCell ref="A104:O104"/>
    <mergeCell ref="B100:C100"/>
    <mergeCell ref="D100:E100"/>
    <mergeCell ref="F100:I100"/>
    <mergeCell ref="J100:K100"/>
    <mergeCell ref="L100:O100"/>
    <mergeCell ref="B101:C101"/>
    <mergeCell ref="D101:E101"/>
    <mergeCell ref="F101:I101"/>
    <mergeCell ref="J101:K101"/>
    <mergeCell ref="L101:O101"/>
    <mergeCell ref="M95:O95"/>
    <mergeCell ref="A98:P98"/>
    <mergeCell ref="B99:C99"/>
    <mergeCell ref="D99:E99"/>
    <mergeCell ref="F99:I99"/>
    <mergeCell ref="J99:K99"/>
    <mergeCell ref="L99:O99"/>
    <mergeCell ref="B92:D92"/>
    <mergeCell ref="E92:F92"/>
    <mergeCell ref="M92:O92"/>
    <mergeCell ref="J93:L93"/>
    <mergeCell ref="M93:O93"/>
    <mergeCell ref="B94:C94"/>
    <mergeCell ref="D94:F94"/>
    <mergeCell ref="M94:O94"/>
    <mergeCell ref="Q83:Q101"/>
    <mergeCell ref="I84:K84"/>
    <mergeCell ref="M84:O84"/>
    <mergeCell ref="B85:G86"/>
    <mergeCell ref="I85:L85"/>
    <mergeCell ref="M85:O85"/>
    <mergeCell ref="I86:L86"/>
    <mergeCell ref="B76:D76"/>
    <mergeCell ref="E76:J76"/>
    <mergeCell ref="K76:O76"/>
    <mergeCell ref="B77:D77"/>
    <mergeCell ref="E77:J77"/>
    <mergeCell ref="K77:O77"/>
    <mergeCell ref="M86:O86"/>
    <mergeCell ref="I87:L87"/>
    <mergeCell ref="M87:O87"/>
    <mergeCell ref="A89:P89"/>
    <mergeCell ref="B91:D91"/>
    <mergeCell ref="E91:F91"/>
    <mergeCell ref="H91:I91"/>
    <mergeCell ref="B81:O81"/>
    <mergeCell ref="F82:O82"/>
    <mergeCell ref="A83:P83"/>
    <mergeCell ref="D95:F95"/>
    <mergeCell ref="I71:O71"/>
    <mergeCell ref="B72:O72"/>
    <mergeCell ref="B73:O73"/>
    <mergeCell ref="B74:O74"/>
    <mergeCell ref="B75:D75"/>
    <mergeCell ref="E75:J75"/>
    <mergeCell ref="K75:O75"/>
    <mergeCell ref="B69:D69"/>
    <mergeCell ref="E69:H69"/>
    <mergeCell ref="J69:K69"/>
    <mergeCell ref="L69:O69"/>
    <mergeCell ref="B70:D70"/>
    <mergeCell ref="E70:H70"/>
    <mergeCell ref="J70:K70"/>
    <mergeCell ref="L70:O70"/>
    <mergeCell ref="B67:D67"/>
    <mergeCell ref="E67:H67"/>
    <mergeCell ref="J67:K67"/>
    <mergeCell ref="L67:O67"/>
    <mergeCell ref="B68:D68"/>
    <mergeCell ref="E68:H68"/>
    <mergeCell ref="J68:K68"/>
    <mergeCell ref="L68:O68"/>
    <mergeCell ref="A60:P60"/>
    <mergeCell ref="B63:D63"/>
    <mergeCell ref="E63:F63"/>
    <mergeCell ref="B64:D64"/>
    <mergeCell ref="E64:F64"/>
    <mergeCell ref="I64:N65"/>
    <mergeCell ref="O64:O65"/>
    <mergeCell ref="B65:D65"/>
    <mergeCell ref="E65:F65"/>
    <mergeCell ref="B54:C54"/>
    <mergeCell ref="G54:H54"/>
    <mergeCell ref="B55:O55"/>
    <mergeCell ref="B56:O56"/>
    <mergeCell ref="B58:O58"/>
    <mergeCell ref="A59:O59"/>
    <mergeCell ref="B51:C51"/>
    <mergeCell ref="G51:H51"/>
    <mergeCell ref="B52:C52"/>
    <mergeCell ref="G52:H52"/>
    <mergeCell ref="B53:C53"/>
    <mergeCell ref="G53:H53"/>
    <mergeCell ref="G48:H49"/>
    <mergeCell ref="I48:I49"/>
    <mergeCell ref="J48:J49"/>
    <mergeCell ref="K48:O48"/>
    <mergeCell ref="B50:C50"/>
    <mergeCell ref="G50:H50"/>
    <mergeCell ref="B40:O40"/>
    <mergeCell ref="B41:O41"/>
    <mergeCell ref="B42:O42"/>
    <mergeCell ref="B43:O43"/>
    <mergeCell ref="A46:P46"/>
    <mergeCell ref="A48:A49"/>
    <mergeCell ref="B48:C49"/>
    <mergeCell ref="D48:D49"/>
    <mergeCell ref="E48:E49"/>
    <mergeCell ref="F48:F49"/>
    <mergeCell ref="G29:O29"/>
    <mergeCell ref="G30:O30"/>
    <mergeCell ref="G31:O31"/>
    <mergeCell ref="G32:O32"/>
    <mergeCell ref="B34:F36"/>
    <mergeCell ref="B38:O38"/>
    <mergeCell ref="Q20:V22"/>
    <mergeCell ref="H22:J22"/>
    <mergeCell ref="L22:N22"/>
    <mergeCell ref="G26:O26"/>
    <mergeCell ref="G27:O27"/>
    <mergeCell ref="G28:O28"/>
    <mergeCell ref="B10:F11"/>
    <mergeCell ref="H10:O11"/>
    <mergeCell ref="B13:F13"/>
    <mergeCell ref="A15:P15"/>
    <mergeCell ref="H20:I20"/>
    <mergeCell ref="L20:M20"/>
    <mergeCell ref="D1:P1"/>
    <mergeCell ref="A3:P3"/>
    <mergeCell ref="B4:O4"/>
    <mergeCell ref="B5:F5"/>
    <mergeCell ref="H5:P5"/>
    <mergeCell ref="M6:N6"/>
  </mergeCells>
  <conditionalFormatting sqref="A48:B48 E48 G48:I48">
    <cfRule type="cellIs" dxfId="32" priority="32" operator="equal">
      <formula>0</formula>
    </cfRule>
    <cfRule type="cellIs" dxfId="31" priority="33" operator="notEqual">
      <formula>0</formula>
    </cfRule>
  </conditionalFormatting>
  <conditionalFormatting sqref="K49:N49">
    <cfRule type="cellIs" dxfId="30" priority="24" operator="equal">
      <formula>0</formula>
    </cfRule>
    <cfRule type="cellIs" dxfId="29" priority="25" operator="notEqual">
      <formula>0</formula>
    </cfRule>
  </conditionalFormatting>
  <conditionalFormatting sqref="G48">
    <cfRule type="cellIs" dxfId="28" priority="30" operator="equal">
      <formula>0</formula>
    </cfRule>
    <cfRule type="cellIs" dxfId="27" priority="31" operator="notEqual">
      <formula>0</formula>
    </cfRule>
  </conditionalFormatting>
  <conditionalFormatting sqref="K50:O50 K51:L54">
    <cfRule type="expression" dxfId="26" priority="28">
      <formula>$C50&lt;&gt;""</formula>
    </cfRule>
    <cfRule type="cellIs" dxfId="25" priority="29" operator="equal">
      <formula>""</formula>
    </cfRule>
  </conditionalFormatting>
  <conditionalFormatting sqref="K48">
    <cfRule type="cellIs" dxfId="24" priority="26" operator="equal">
      <formula>0</formula>
    </cfRule>
    <cfRule type="cellIs" dxfId="23" priority="27" operator="notEqual">
      <formula>0</formula>
    </cfRule>
  </conditionalFormatting>
  <conditionalFormatting sqref="O49">
    <cfRule type="cellIs" dxfId="22" priority="22" operator="equal">
      <formula>0</formula>
    </cfRule>
    <cfRule type="cellIs" dxfId="21" priority="23" operator="notEqual">
      <formula>0</formula>
    </cfRule>
  </conditionalFormatting>
  <conditionalFormatting sqref="J48">
    <cfRule type="cellIs" dxfId="20" priority="20" operator="equal">
      <formula>0</formula>
    </cfRule>
    <cfRule type="cellIs" dxfId="19" priority="21" operator="notEqual">
      <formula>0</formula>
    </cfRule>
  </conditionalFormatting>
  <conditionalFormatting sqref="D48">
    <cfRule type="cellIs" dxfId="18" priority="18" operator="equal">
      <formula>0</formula>
    </cfRule>
    <cfRule type="cellIs" dxfId="17" priority="19" operator="notEqual">
      <formula>0</formula>
    </cfRule>
  </conditionalFormatting>
  <conditionalFormatting sqref="F48">
    <cfRule type="cellIs" dxfId="16" priority="16" operator="equal">
      <formula>0</formula>
    </cfRule>
    <cfRule type="cellIs" dxfId="15" priority="17" operator="notEqual">
      <formula>0</formula>
    </cfRule>
  </conditionalFormatting>
  <conditionalFormatting sqref="L108">
    <cfRule type="containsBlanks" dxfId="14" priority="15">
      <formula>LEN(TRIM(L108))=0</formula>
    </cfRule>
  </conditionalFormatting>
  <conditionalFormatting sqref="B107">
    <cfRule type="cellIs" dxfId="13" priority="13" operator="equal">
      <formula>0</formula>
    </cfRule>
    <cfRule type="cellIs" dxfId="12" priority="14" operator="notEqual">
      <formula>0</formula>
    </cfRule>
  </conditionalFormatting>
  <conditionalFormatting sqref="D107">
    <cfRule type="cellIs" dxfId="11" priority="11" operator="equal">
      <formula>0</formula>
    </cfRule>
    <cfRule type="cellIs" dxfId="10" priority="12" operator="notEqual">
      <formula>0</formula>
    </cfRule>
  </conditionalFormatting>
  <conditionalFormatting sqref="E107">
    <cfRule type="cellIs" dxfId="9" priority="9" operator="equal">
      <formula>0</formula>
    </cfRule>
    <cfRule type="cellIs" dxfId="8" priority="10" operator="notEqual">
      <formula>0</formula>
    </cfRule>
  </conditionalFormatting>
  <conditionalFormatting sqref="G107:K107">
    <cfRule type="cellIs" dxfId="7" priority="7" operator="equal">
      <formula>0</formula>
    </cfRule>
    <cfRule type="cellIs" dxfId="6" priority="8" operator="notEqual">
      <formula>0</formula>
    </cfRule>
  </conditionalFormatting>
  <conditionalFormatting sqref="L107">
    <cfRule type="cellIs" dxfId="5" priority="5" operator="equal">
      <formula>0</formula>
    </cfRule>
    <cfRule type="cellIs" dxfId="4" priority="6" operator="notEqual">
      <formula>0</formula>
    </cfRule>
  </conditionalFormatting>
  <conditionalFormatting sqref="N107">
    <cfRule type="cellIs" dxfId="3" priority="3" operator="equal">
      <formula>0</formula>
    </cfRule>
    <cfRule type="cellIs" dxfId="2" priority="4" operator="notEqual">
      <formula>0</formula>
    </cfRule>
  </conditionalFormatting>
  <conditionalFormatting sqref="L109:L114">
    <cfRule type="containsBlanks" dxfId="1" priority="2">
      <formula>LEN(TRIM(L109))=0</formula>
    </cfRule>
  </conditionalFormatting>
  <conditionalFormatting sqref="L115:L130">
    <cfRule type="containsBlanks" dxfId="0" priority="1">
      <formula>LEN(TRIM(L115))=0</formula>
    </cfRule>
  </conditionalFormatting>
  <dataValidations count="2">
    <dataValidation type="list" allowBlank="1" showInputMessage="1" showErrorMessage="1" sqref="L68:O70" xr:uid="{238ADD86-28A1-431C-BA40-313967A5D493}">
      <formula1>"Occasional (1-2 per year), intermittent (minimum 3 per year), regular (minimum 6 per year), continuous (minimum 12 per year, ongoing)"</formula1>
    </dataValidation>
    <dataValidation type="list" allowBlank="1" showInputMessage="1" showErrorMessage="1" sqref="J20 N20 H24 D50:D54 J50:J54 L63 E63:F65 O64:O65 J91 L108:M130 M7:M8 I68:I70" xr:uid="{D912C244-B76F-4D08-9F64-FA06BE62F6F6}">
      <formula1>"YES,NO"</formula1>
    </dataValidation>
  </dataValidations>
  <pageMargins left="0.70866141732283472" right="0.70866141732283472" top="0.74803149606299213" bottom="0.74803149606299213" header="0.31496062992125984" footer="0.31496062992125984"/>
  <pageSetup paperSize="9" scale="52" orientation="portrait" r:id="rId1"/>
  <headerFooter>
    <oddFooter>&amp;R&amp;8CERTI-F-1235.24_01/2025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Quote Application form</vt:lpstr>
      <vt:lpstr>Opening a client file</vt:lpstr>
      <vt:lpstr>output data QSEe</vt:lpstr>
      <vt:lpstr>Tableau QSEEn</vt:lpstr>
      <vt:lpstr>EN 9100</vt:lpstr>
      <vt:lpstr>ISO 13485</vt:lpstr>
      <vt:lpstr>IRIS</vt:lpstr>
      <vt:lpstr>IATF</vt:lpstr>
      <vt:lpstr>ISO 19443</vt:lpstr>
      <vt:lpstr>'EN 9100'!Zone_d_impression</vt:lpstr>
      <vt:lpstr>IATF!Zone_d_impression</vt:lpstr>
      <vt:lpstr>IRIS!Zone_d_impression</vt:lpstr>
      <vt:lpstr>'ISO 13485'!Zone_d_impression</vt:lpstr>
      <vt:lpstr>'ISO 19443'!Zone_d_impression</vt:lpstr>
      <vt:lpstr>'Opening a client file'!Zone_d_impression</vt:lpstr>
      <vt:lpstr>'Quote Application form'!Zone_d_impression</vt:lpstr>
    </vt:vector>
  </TitlesOfParts>
  <Company>AFNOR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corneaux nicolas</dc:creator>
  <cp:lastModifiedBy>cheikh stéphanie</cp:lastModifiedBy>
  <cp:lastPrinted>2024-09-02T14:09:34Z</cp:lastPrinted>
  <dcterms:created xsi:type="dcterms:W3CDTF">2008-06-23T14:57:46Z</dcterms:created>
  <dcterms:modified xsi:type="dcterms:W3CDTF">2025-01-21T13:44:48Z</dcterms:modified>
</cp:coreProperties>
</file>